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Oahu - MFA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<sst xmlns="http://schemas.openxmlformats.org/spreadsheetml/2006/main" uniqueCount="298">
  <si>
    <t>Oahu - MFA</t>
  </si>
  <si>
    <t>Timeframe</t>
  </si>
  <si>
    <t>From (date)</t>
  </si>
  <si>
    <t>To(date</t>
  </si>
  <si>
    <t>Material Name</t>
  </si>
  <si>
    <t>Material code</t>
  </si>
  <si>
    <t>Unit</t>
  </si>
  <si>
    <t>Location</t>
  </si>
  <si>
    <t>Imports</t>
  </si>
  <si>
    <t>Domestic Extraction</t>
  </si>
  <si>
    <t>Domestic Material Consumption</t>
  </si>
  <si>
    <t>Exports</t>
  </si>
  <si>
    <t>Air Emissions (2010)</t>
  </si>
  <si>
    <t>Solid Waste (2005)</t>
  </si>
  <si>
    <t>31/12/2007</t>
  </si>
  <si>
    <t>Total Commodities</t>
  </si>
  <si>
    <t>kt (Gg a⁻¹)</t>
  </si>
  <si>
    <t>Oahu</t>
  </si>
  <si>
    <t>Biomass and biomass products</t>
  </si>
  <si>
    <t>EMP1</t>
  </si>
  <si>
    <t>kt</t>
  </si>
  <si>
    <t>Crops, raw and processed</t>
  </si>
  <si>
    <t>EMP1.1</t>
  </si>
  <si>
    <t>Cereal, raw and processed</t>
  </si>
  <si>
    <t>EMP1.1.1</t>
  </si>
  <si>
    <t>Wheat</t>
  </si>
  <si>
    <t>Corn</t>
  </si>
  <si>
    <t>Rice</t>
  </si>
  <si>
    <t>Barley &amp; Rye</t>
  </si>
  <si>
    <t>Wheat Flour</t>
  </si>
  <si>
    <t>Grain Mill Products</t>
  </si>
  <si>
    <t>Roots, tubers, raw and processed</t>
  </si>
  <si>
    <t>EMP1.1.2</t>
  </si>
  <si>
    <t>sweet potato</t>
  </si>
  <si>
    <t>taro</t>
  </si>
  <si>
    <t>ginger</t>
  </si>
  <si>
    <t>Sugar crops, raw and processed</t>
  </si>
  <si>
    <t>EMP1.1.3</t>
  </si>
  <si>
    <t>Sugar</t>
  </si>
  <si>
    <t>Molasses</t>
  </si>
  <si>
    <t>amount harvested for seed (calculated by mass balance)</t>
  </si>
  <si>
    <t>Pulses, raw and processed</t>
  </si>
  <si>
    <t>EMP1.1.4</t>
  </si>
  <si>
    <t>Nuts, raw and processed (macademia)</t>
  </si>
  <si>
    <t>EMP1.1.5</t>
  </si>
  <si>
    <t>Oil-bearing crops, raw and processed</t>
  </si>
  <si>
    <t>EMP1.1.6</t>
  </si>
  <si>
    <t>Peanuts</t>
  </si>
  <si>
    <t>Soybeans</t>
  </si>
  <si>
    <t>Flaxseed</t>
  </si>
  <si>
    <t>Oilseeds NEC</t>
  </si>
  <si>
    <t>Vegetables, raw and processed (Vegetables &amp; Prod.)</t>
  </si>
  <si>
    <t>EMP1.1.7</t>
  </si>
  <si>
    <t>select vegetables and melons</t>
  </si>
  <si>
    <t>other vegetables and melons (2006)</t>
  </si>
  <si>
    <t>Fruits, raw and processed</t>
  </si>
  <si>
    <t>EMP1.1.8</t>
  </si>
  <si>
    <t>Bananas &amp; Plantains</t>
  </si>
  <si>
    <t>Fruit &amp; Nuts NEC</t>
  </si>
  <si>
    <t>Fruit Juices</t>
  </si>
  <si>
    <t>pineapple</t>
  </si>
  <si>
    <t>other fruits</t>
  </si>
  <si>
    <t>Fibres, raw and processed</t>
  </si>
  <si>
    <t>EMP1.1.9</t>
  </si>
  <si>
    <t>Cotton</t>
  </si>
  <si>
    <t>Natural Fibers NEC</t>
  </si>
  <si>
    <t>Other crops n.e.c., raw and processed</t>
  </si>
  <si>
    <t>EMP1.1.A</t>
  </si>
  <si>
    <t>Coffee (green weight for domestic extraction)</t>
  </si>
  <si>
    <t>Cocoa Beans</t>
  </si>
  <si>
    <t>Tobacco &amp; Products</t>
  </si>
  <si>
    <t>Farm Products NEC</t>
  </si>
  <si>
    <t>seed crops, mainly corn</t>
  </si>
  <si>
    <t>herbs</t>
  </si>
  <si>
    <t>Crop residues and fodder crops (Hay and Fodder)</t>
  </si>
  <si>
    <t>EMP1.2.1.2</t>
  </si>
  <si>
    <t>Crop residues (used), raw and processed</t>
  </si>
  <si>
    <t>Straw</t>
  </si>
  <si>
    <t>Other crop residues</t>
  </si>
  <si>
    <t xml:space="preserve">  Fodder crops and grazed biomass</t>
  </si>
  <si>
    <t>Fodder crops</t>
  </si>
  <si>
    <t>Grazed biomass</t>
  </si>
  <si>
    <t>Wood and wood products</t>
  </si>
  <si>
    <t>EMP1.3</t>
  </si>
  <si>
    <t>Timber, raw and processed</t>
  </si>
  <si>
    <t>EMP1.3.1</t>
  </si>
  <si>
    <t>Wood Chips</t>
  </si>
  <si>
    <t>Wood in the Rough</t>
  </si>
  <si>
    <t>Lumber</t>
  </si>
  <si>
    <t>Wood fuel and other extraction, raw and processed</t>
  </si>
  <si>
    <t>EMP1.3.2</t>
  </si>
  <si>
    <t>Rubber &amp; Gums</t>
  </si>
  <si>
    <t>Fuel Wood</t>
  </si>
  <si>
    <t>Forest Products NEC</t>
  </si>
  <si>
    <t xml:space="preserve">Primary Wood Prop </t>
  </si>
  <si>
    <t>Fish capture and other aquatic animals and plants, raw and processed</t>
  </si>
  <si>
    <t>EMP1.4</t>
  </si>
  <si>
    <t>Fish capture (Fish (Not Shellfish))</t>
  </si>
  <si>
    <t>EMP1.5</t>
  </si>
  <si>
    <t>All other aquatic animals and plants Shellfish)</t>
  </si>
  <si>
    <t>EMP1.6</t>
  </si>
  <si>
    <t>Fish, Prepared</t>
  </si>
  <si>
    <t>EMP1.7</t>
  </si>
  <si>
    <t xml:space="preserve"> Other Live animals, and animal products</t>
  </si>
  <si>
    <t>EMP1.5.1</t>
  </si>
  <si>
    <t>Meat and meat preparations (Meat, Fresh, Frozen Meat, Prepared)</t>
  </si>
  <si>
    <t>EMP1.5.2</t>
  </si>
  <si>
    <t>Dairy products, birds eggs, and honey (Dairy Products)</t>
  </si>
  <si>
    <t>EMP1.5.3</t>
  </si>
  <si>
    <t>Other products from animals (animal fibres, skins, furs, leather etc.)</t>
  </si>
  <si>
    <t>EMP1.5.4</t>
  </si>
  <si>
    <t>Marine Shells</t>
  </si>
  <si>
    <t>Animals &amp; Prod. NEC</t>
  </si>
  <si>
    <t xml:space="preserve"> Products mainly from biomass</t>
  </si>
  <si>
    <t>Vegetable Oils</t>
  </si>
  <si>
    <t xml:space="preserve"> Animal Feed, Prep</t>
  </si>
  <si>
    <t>Pulp &amp; Waste Paper</t>
  </si>
  <si>
    <t>Newsprint+ Paper &amp; Paperboard+ Paper Products NEC)</t>
  </si>
  <si>
    <t>Alcoholic Beverages</t>
  </si>
  <si>
    <t>Groceries</t>
  </si>
  <si>
    <t>Water &amp; Ice</t>
  </si>
  <si>
    <t>Food Products NEC</t>
  </si>
  <si>
    <t>Metal ores and concentrates, raw and processed</t>
  </si>
  <si>
    <t xml:space="preserve"> Iron ores and concentrates, iron and steel, raw and processed</t>
  </si>
  <si>
    <t>EMP2.1</t>
  </si>
  <si>
    <t>Iron Ore+ Iron &amp; Steel Scrap</t>
  </si>
  <si>
    <t>Non-ferrous metal ores and concentrates, raw and processed</t>
  </si>
  <si>
    <t>EMP2.2</t>
  </si>
  <si>
    <t>Copper</t>
  </si>
  <si>
    <t>EMP2.2.1</t>
  </si>
  <si>
    <t>Nickel</t>
  </si>
  <si>
    <t>EMP2.2.2</t>
  </si>
  <si>
    <t>Lead</t>
  </si>
  <si>
    <t>EMP2.3.4</t>
  </si>
  <si>
    <t>Zinc</t>
  </si>
  <si>
    <t>EMP2.2.4</t>
  </si>
  <si>
    <t>Tin</t>
  </si>
  <si>
    <t>EMP2.2.5</t>
  </si>
  <si>
    <t>Gold, silver, platinum and other precious metal</t>
  </si>
  <si>
    <t>EMP2.2.6</t>
  </si>
  <si>
    <t>Bauxite and other aluminium (4650 Aluminum Ore+5422 Aluminum)</t>
  </si>
  <si>
    <t>EMP2.2.7</t>
  </si>
  <si>
    <t>Uranium and thorium (3281 Radioactive Material)</t>
  </si>
  <si>
    <t>EMP2.2.8</t>
  </si>
  <si>
    <t>Other n.e.c. (Non-Ferrous Scrap+ Smelted Products nec)</t>
  </si>
  <si>
    <t>EMP2.2.9.7</t>
  </si>
  <si>
    <t>Products mainly from metals</t>
  </si>
  <si>
    <t>EMP2.4</t>
  </si>
  <si>
    <t>Fab. Metal Products</t>
  </si>
  <si>
    <t>Machinery (Not Elec)</t>
  </si>
  <si>
    <t>Electrical Machinery</t>
  </si>
  <si>
    <t>Vehicles &amp; Parts</t>
  </si>
  <si>
    <t>Aircraft &amp; Parts</t>
  </si>
  <si>
    <t>Ships &amp; Boats</t>
  </si>
  <si>
    <t>Non-metallic minerals, raw and processed</t>
  </si>
  <si>
    <t>EMP3</t>
  </si>
  <si>
    <t>Marble, granite, sandstone, porphyry, basalt, other ornamental or building stone (excluding slate) (Building Stone)</t>
  </si>
  <si>
    <t>EMP3.1</t>
  </si>
  <si>
    <t>Chalk and dolomite</t>
  </si>
  <si>
    <t>EMP3.2</t>
  </si>
  <si>
    <t>Slate</t>
  </si>
  <si>
    <t>EMP3.3</t>
  </si>
  <si>
    <t>Chemical and fertilizer minerals</t>
  </si>
  <si>
    <t>EMP3.4</t>
  </si>
  <si>
    <t>Nitrogenous Fert</t>
  </si>
  <si>
    <t>Phosphatic Fert</t>
  </si>
  <si>
    <t>Potassic Fert</t>
  </si>
  <si>
    <t>Fert. &amp; Mixes NEC</t>
  </si>
  <si>
    <t>Salt</t>
  </si>
  <si>
    <t>EMP3.5</t>
  </si>
  <si>
    <t>Limestone and gypsum</t>
  </si>
  <si>
    <t>EMP3.6</t>
  </si>
  <si>
    <t>Clays and kaolin</t>
  </si>
  <si>
    <t>EMP3.7</t>
  </si>
  <si>
    <t>Sand and gravel</t>
  </si>
  <si>
    <t>EMP3.8</t>
  </si>
  <si>
    <t>Other n.e.c</t>
  </si>
  <si>
    <t>Excavated earthen materials (including soil), only if used (4338 Soil &amp; Fill Dirt)</t>
  </si>
  <si>
    <t>Products mainly from non metallic minerals</t>
  </si>
  <si>
    <t>EMP3.B</t>
  </si>
  <si>
    <t>Lime</t>
  </si>
  <si>
    <t>Cement &amp; Concrete</t>
  </si>
  <si>
    <t>Glass &amp; Glass Prod</t>
  </si>
  <si>
    <t>Misc. Mineral Prod</t>
  </si>
  <si>
    <t>Fossil energy materials/carriers, raw and processed</t>
  </si>
  <si>
    <t>EMP4</t>
  </si>
  <si>
    <t>Coal and other solid energy products, raw and processed</t>
  </si>
  <si>
    <t>EMP4.1</t>
  </si>
  <si>
    <t>Lignite (brown coal)</t>
  </si>
  <si>
    <t>EMP4.1.1</t>
  </si>
  <si>
    <t>Hard coal</t>
  </si>
  <si>
    <t>EMP4.1.2</t>
  </si>
  <si>
    <t>Oil shale and tar sands</t>
  </si>
  <si>
    <t>Peat</t>
  </si>
  <si>
    <t>Liquid and gaseous energy products, raw and processed</t>
  </si>
  <si>
    <t>EMP4.2</t>
  </si>
  <si>
    <t>Crude oil, condensate and natural gas liquids (NGL)</t>
  </si>
  <si>
    <t>EMP4.2.2</t>
  </si>
  <si>
    <t>Crude Petroleum</t>
  </si>
  <si>
    <t>Gasoline</t>
  </si>
  <si>
    <t>Kerosene</t>
  </si>
  <si>
    <t>Distillate Fuel Oil</t>
  </si>
  <si>
    <t>Residual Fuel Oil</t>
  </si>
  <si>
    <t>Lube Oil &amp; Greases</t>
  </si>
  <si>
    <t>Petro. Jelly &amp; Waxes</t>
  </si>
  <si>
    <t>Naphtha &amp; Solvents</t>
  </si>
  <si>
    <t>Asphalt, Tar &amp; Pitch</t>
  </si>
  <si>
    <t>Petroleum Coke</t>
  </si>
  <si>
    <t>Petro. Products NEC</t>
  </si>
  <si>
    <t>Natural gas (Hydrocarbon &amp; Petrol Gases, Liquefied and Gaseous)</t>
  </si>
  <si>
    <t>EMP4.2.8</t>
  </si>
  <si>
    <t xml:space="preserve"> Adjustment for residence principle: Fuel bunkered by resident units abroad</t>
  </si>
  <si>
    <t>Fuel for land transport</t>
  </si>
  <si>
    <t>Fuel for water transport</t>
  </si>
  <si>
    <t xml:space="preserve"> Fuel for air transport</t>
  </si>
  <si>
    <t>Products mainly from fossil energy products</t>
  </si>
  <si>
    <t>EMP4.3</t>
  </si>
  <si>
    <t>Acyclic Hydrocarbons</t>
  </si>
  <si>
    <t>Benzene &amp; Toluene</t>
  </si>
  <si>
    <t>Other Hydrocarbons</t>
  </si>
  <si>
    <t>Alcohols</t>
  </si>
  <si>
    <t>Carboxylic Acids</t>
  </si>
  <si>
    <t>Nitrogen Func. Comp</t>
  </si>
  <si>
    <t>Organo - Inorg. Comp</t>
  </si>
  <si>
    <t>Organic Comp. NEC</t>
  </si>
  <si>
    <t>Other products</t>
  </si>
  <si>
    <t>EMP6.9</t>
  </si>
  <si>
    <t>Sulphur, (Dry)</t>
  </si>
  <si>
    <t>Sulphur (Liquid)</t>
  </si>
  <si>
    <t>Sulphuric Acid</t>
  </si>
  <si>
    <t>Ammonia</t>
  </si>
  <si>
    <t>Sodium Hydroxide</t>
  </si>
  <si>
    <t>Inorg. Elem., Oxides, &amp; Halogen Salts</t>
  </si>
  <si>
    <t>Metallic Salts</t>
  </si>
  <si>
    <t>Inorganic Chem. NEC</t>
  </si>
  <si>
    <t>Pigments &amp; Paints</t>
  </si>
  <si>
    <t>Coloring Mat. NEC</t>
  </si>
  <si>
    <t>Medicines</t>
  </si>
  <si>
    <t>Perfumes &amp; Cleansers</t>
  </si>
  <si>
    <t>Plastics</t>
  </si>
  <si>
    <t>Pesticides</t>
  </si>
  <si>
    <t>Starches, Gluten, Glue</t>
  </si>
  <si>
    <t>Explosives</t>
  </si>
  <si>
    <t>Chemical Additives</t>
  </si>
  <si>
    <t>Wood &amp; Resin Chem</t>
  </si>
  <si>
    <t>Chem. Products NEC</t>
  </si>
  <si>
    <t>Ordnance &amp; Access</t>
  </si>
  <si>
    <t>Manufac. Wood Prod</t>
  </si>
  <si>
    <t>Textile Products</t>
  </si>
  <si>
    <t>Rubber &amp; Plastic Pr</t>
  </si>
  <si>
    <t>Empty Containers</t>
  </si>
  <si>
    <t>Manufac. Prod. NEC</t>
  </si>
  <si>
    <t>Unknown or NEC</t>
  </si>
  <si>
    <t>Waste for final treatment and disposal (8900 Waste and Scrap NE)</t>
  </si>
  <si>
    <t>EMP7.5</t>
  </si>
  <si>
    <t>Emissions to air</t>
  </si>
  <si>
    <t>Carbon dioxide (CO2)</t>
  </si>
  <si>
    <t>EMP5.1</t>
  </si>
  <si>
    <t>Carbon dioxide (CO2) from biomass combustion</t>
  </si>
  <si>
    <t>EMP5.1.1</t>
  </si>
  <si>
    <t>Carbon dioxide (CO2) excluding biomass combustion</t>
  </si>
  <si>
    <t>EMP5.1.2</t>
  </si>
  <si>
    <t xml:space="preserve">     from Large Facilities</t>
  </si>
  <si>
    <t xml:space="preserve">     from Natural Gas Users</t>
  </si>
  <si>
    <t xml:space="preserve">     from Transportation</t>
  </si>
  <si>
    <t xml:space="preserve"> Methane (CH4)</t>
  </si>
  <si>
    <t>EMP5.2</t>
  </si>
  <si>
    <t>Dinitrogen oxide (N2O)</t>
  </si>
  <si>
    <t>EMP5.3</t>
  </si>
  <si>
    <t>Waste land filled</t>
  </si>
  <si>
    <t>waste - controlled</t>
  </si>
  <si>
    <t>Biomass</t>
  </si>
  <si>
    <t>Crops, Crop Residues, Agricultural Waste, Food</t>
  </si>
  <si>
    <t>Cooking Oil</t>
  </si>
  <si>
    <t>Wood and Wood Products</t>
  </si>
  <si>
    <t>Green Waste</t>
  </si>
  <si>
    <t>Paper and Cardboard</t>
  </si>
  <si>
    <t>Textiles and Leather</t>
  </si>
  <si>
    <t>Fish and Animal Products</t>
  </si>
  <si>
    <t>Sludge</t>
  </si>
  <si>
    <t>Other Biomass</t>
  </si>
  <si>
    <t>Metal</t>
  </si>
  <si>
    <t>Ferrous Metal</t>
  </si>
  <si>
    <t>Non-Ferrous Metal</t>
  </si>
  <si>
    <t>Mixed Metals/Other Metals</t>
  </si>
  <si>
    <t>Non-Metallic Minerals</t>
  </si>
  <si>
    <t>C&amp;D Stone, Concrete, Asphalt, Sand, Gravel, Gypsum</t>
  </si>
  <si>
    <t>Ash</t>
  </si>
  <si>
    <t>Glass</t>
  </si>
  <si>
    <t>Contaminated Soil</t>
  </si>
  <si>
    <t>Other Non-Metallic Minerals NEC</t>
  </si>
  <si>
    <t>Fossil Energy Materials</t>
  </si>
  <si>
    <t>Waste Petroleum</t>
  </si>
  <si>
    <t>Other Waste</t>
  </si>
  <si>
    <t>waste - uncontrolled</t>
  </si>
  <si>
    <t>Waste Reused</t>
  </si>
  <si>
    <t>REUSED ON ISLAND, Total</t>
  </si>
  <si>
    <t>REUSED OFF ISLAND, Total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</si>
</sst>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m/d/yyyy"/>
    <numFmt numFmtId="60" formatCode="#,##0.0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i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4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6"/>
      </right>
      <top style="thin">
        <color indexed="13"/>
      </top>
      <bottom style="thin">
        <color indexed="13"/>
      </bottom>
      <diagonal/>
    </border>
    <border>
      <left style="thin">
        <color indexed="16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6"/>
      </right>
      <top style="thin">
        <color indexed="13"/>
      </top>
      <bottom style="thin">
        <color indexed="11"/>
      </bottom>
      <diagonal/>
    </border>
    <border>
      <left style="thin">
        <color indexed="16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6"/>
      </right>
      <top style="thin">
        <color indexed="11"/>
      </top>
      <bottom style="thin">
        <color indexed="11"/>
      </bottom>
      <diagonal/>
    </border>
    <border>
      <left style="thin">
        <color indexed="16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6"/>
      </right>
      <top style="thin">
        <color indexed="11"/>
      </top>
      <bottom style="thin">
        <color indexed="13"/>
      </bottom>
      <diagonal/>
    </border>
    <border>
      <left style="thin">
        <color indexed="16"/>
      </left>
      <right style="thin">
        <color indexed="11"/>
      </right>
      <top style="thin">
        <color indexed="11"/>
      </top>
      <bottom style="thin">
        <color indexed="16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6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6"/>
      </bottom>
      <diagonal/>
    </border>
    <border>
      <left style="thin">
        <color indexed="16"/>
      </left>
      <right style="thin">
        <color indexed="11"/>
      </right>
      <top style="thin">
        <color indexed="16"/>
      </top>
      <bottom style="thin">
        <color indexed="16"/>
      </bottom>
      <diagonal/>
    </border>
    <border>
      <left style="thin">
        <color indexed="11"/>
      </left>
      <right style="thin">
        <color indexed="14"/>
      </right>
      <top style="thin">
        <color indexed="16"/>
      </top>
      <bottom style="thin">
        <color indexed="16"/>
      </bottom>
      <diagonal/>
    </border>
    <border>
      <left style="thin">
        <color indexed="14"/>
      </left>
      <right style="thin">
        <color indexed="11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1"/>
      </right>
      <top style="thin">
        <color indexed="16"/>
      </top>
      <bottom style="thin">
        <color indexed="13"/>
      </bottom>
      <diagonal/>
    </border>
    <border>
      <left style="thin">
        <color indexed="11"/>
      </left>
      <right style="thin">
        <color indexed="14"/>
      </right>
      <top style="thin">
        <color indexed="16"/>
      </top>
      <bottom style="thin">
        <color indexed="13"/>
      </bottom>
      <diagonal/>
    </border>
    <border>
      <left style="thin">
        <color indexed="14"/>
      </left>
      <right style="thin">
        <color indexed="11"/>
      </right>
      <top style="thin">
        <color indexed="16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6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6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6"/>
      </bottom>
      <diagonal/>
    </border>
    <border>
      <left style="thin">
        <color indexed="11"/>
      </left>
      <right style="thin">
        <color indexed="11"/>
      </right>
      <top style="thin">
        <color indexed="16"/>
      </top>
      <bottom style="thin">
        <color indexed="16"/>
      </bottom>
      <diagonal/>
    </border>
    <border>
      <left style="thin">
        <color indexed="11"/>
      </left>
      <right style="thin">
        <color indexed="11"/>
      </right>
      <top style="thin">
        <color indexed="16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6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6"/>
      </bottom>
      <diagonal/>
    </border>
    <border>
      <left style="thin">
        <color indexed="11"/>
      </left>
      <right style="thin">
        <color indexed="17"/>
      </right>
      <top style="thin">
        <color indexed="13"/>
      </top>
      <bottom style="thin">
        <color indexed="11"/>
      </bottom>
      <diagonal/>
    </border>
    <border>
      <left style="thin">
        <color indexed="17"/>
      </left>
      <right style="thin">
        <color indexed="17"/>
      </right>
      <top style="thin">
        <color indexed="14"/>
      </top>
      <bottom style="thin">
        <color indexed="17"/>
      </bottom>
      <diagonal/>
    </border>
    <border>
      <left style="thin">
        <color indexed="17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6"/>
      </left>
      <right style="thin">
        <color indexed="16"/>
      </right>
      <top style="thin">
        <color indexed="14"/>
      </top>
      <bottom style="thin">
        <color indexed="16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3" borderId="8" applyNumberFormat="1" applyFont="1" applyFill="1" applyBorder="1" applyAlignment="1" applyProtection="0">
      <alignment vertical="top" wrapText="1"/>
    </xf>
    <xf numFmtId="0" fontId="0" fillId="4" borderId="9" applyNumberFormat="1" applyFont="1" applyFill="1" applyBorder="1" applyAlignment="1" applyProtection="0">
      <alignment horizontal="left" vertical="top" wrapText="1"/>
    </xf>
    <xf numFmtId="59" fontId="0" fillId="2" borderId="10" applyNumberFormat="1" applyFont="1" applyFill="1" applyBorder="1" applyAlignment="1" applyProtection="0">
      <alignment horizontal="left" vertical="top" wrapText="1"/>
    </xf>
    <xf numFmtId="49" fontId="0" fillId="2" borderId="11" applyNumberFormat="1" applyFont="1" applyFill="1" applyBorder="1" applyAlignment="1" applyProtection="0">
      <alignment horizontal="left" vertical="top" wrapText="1"/>
    </xf>
    <xf numFmtId="49" fontId="3" fillId="2" borderId="12" applyNumberFormat="1" applyFont="1" applyFill="1" applyBorder="1" applyAlignment="1" applyProtection="0">
      <alignment horizontal="left" vertical="top" wrapText="1"/>
    </xf>
    <xf numFmtId="0" fontId="0" fillId="2" borderId="12" applyNumberFormat="0" applyFont="1" applyFill="1" applyBorder="1" applyAlignment="1" applyProtection="0">
      <alignment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60" fontId="3" fillId="2" borderId="12" applyNumberFormat="1" applyFont="1" applyFill="1" applyBorder="1" applyAlignment="1" applyProtection="0">
      <alignment horizontal="left" vertical="center"/>
    </xf>
    <xf numFmtId="0" fontId="0" fillId="4" borderId="14" applyNumberFormat="1" applyFont="1" applyFill="1" applyBorder="1" applyAlignment="1" applyProtection="0">
      <alignment horizontal="left" vertical="top" wrapText="1"/>
    </xf>
    <xf numFmtId="59" fontId="0" fillId="2" borderId="15" applyNumberFormat="1" applyFont="1" applyFill="1" applyBorder="1" applyAlignment="1" applyProtection="0">
      <alignment horizontal="left" vertical="top" wrapText="1"/>
    </xf>
    <xf numFmtId="49" fontId="0" fillId="2" borderId="16" applyNumberFormat="1" applyFont="1" applyFill="1" applyBorder="1" applyAlignment="1" applyProtection="0">
      <alignment horizontal="left" vertical="top" wrapText="1"/>
    </xf>
    <xf numFmtId="49" fontId="4" fillId="2" borderId="12" applyNumberFormat="1" applyFont="1" applyFill="1" applyBorder="1" applyAlignment="1" applyProtection="0">
      <alignment horizontal="left" vertical="top" readingOrder="2"/>
    </xf>
    <xf numFmtId="49" fontId="0" fillId="2" borderId="12" applyNumberFormat="1" applyFont="1" applyFill="1" applyBorder="1" applyAlignment="1" applyProtection="0">
      <alignment vertical="top" wrapText="1"/>
    </xf>
    <xf numFmtId="49" fontId="0" fillId="2" borderId="17" applyNumberFormat="1" applyFont="1" applyFill="1" applyBorder="1" applyAlignment="1" applyProtection="0">
      <alignment vertical="top" wrapText="1"/>
    </xf>
    <xf numFmtId="49" fontId="0" fillId="2" borderId="16" applyNumberFormat="1" applyFont="1" applyFill="1" applyBorder="1" applyAlignment="1" applyProtection="0">
      <alignment vertical="top" wrapText="1"/>
    </xf>
    <xf numFmtId="60" fontId="0" fillId="2" borderId="12" applyNumberFormat="1" applyFont="1" applyFill="1" applyBorder="1" applyAlignment="1" applyProtection="0">
      <alignment horizontal="left" vertical="center"/>
    </xf>
    <xf numFmtId="0" fontId="0" fillId="4" borderId="18" applyNumberFormat="1" applyFont="1" applyFill="1" applyBorder="1" applyAlignment="1" applyProtection="0">
      <alignment horizontal="left" vertical="top" wrapText="1"/>
    </xf>
    <xf numFmtId="59" fontId="0" fillId="2" borderId="19" applyNumberFormat="1" applyFont="1" applyFill="1" applyBorder="1" applyAlignment="1" applyProtection="0">
      <alignment horizontal="left" vertical="top" wrapText="1"/>
    </xf>
    <xf numFmtId="49" fontId="0" fillId="2" borderId="20" applyNumberFormat="1" applyFont="1" applyFill="1" applyBorder="1" applyAlignment="1" applyProtection="0">
      <alignment horizontal="left" vertical="top" wrapText="1"/>
    </xf>
    <xf numFmtId="49" fontId="0" fillId="2" borderId="12" applyNumberFormat="1" applyFont="1" applyFill="1" applyBorder="1" applyAlignment="1" applyProtection="0">
      <alignment horizontal="left" vertical="top" readingOrder="2"/>
    </xf>
    <xf numFmtId="49" fontId="0" fillId="2" borderId="21" applyNumberFormat="1" applyFont="1" applyFill="1" applyBorder="1" applyAlignment="1" applyProtection="0">
      <alignment vertical="top" wrapText="1"/>
    </xf>
    <xf numFmtId="49" fontId="0" fillId="2" borderId="20" applyNumberFormat="1" applyFont="1" applyFill="1" applyBorder="1" applyAlignment="1" applyProtection="0">
      <alignment vertical="top" wrapText="1"/>
    </xf>
    <xf numFmtId="49" fontId="0" fillId="2" borderId="12" applyNumberFormat="1" applyFont="1" applyFill="1" applyBorder="1" applyAlignment="1" applyProtection="0">
      <alignment horizontal="right" vertical="top" readingOrder="2"/>
    </xf>
    <xf numFmtId="0" fontId="0" fillId="4" borderId="22" applyNumberFormat="1" applyFont="1" applyFill="1" applyBorder="1" applyAlignment="1" applyProtection="0">
      <alignment horizontal="left" vertical="top" wrapText="1"/>
    </xf>
    <xf numFmtId="59" fontId="0" fillId="2" borderId="23" applyNumberFormat="1" applyFont="1" applyFill="1" applyBorder="1" applyAlignment="1" applyProtection="0">
      <alignment horizontal="left" vertical="top" wrapText="1"/>
    </xf>
    <xf numFmtId="49" fontId="0" fillId="2" borderId="24" applyNumberFormat="1" applyFont="1" applyFill="1" applyBorder="1" applyAlignment="1" applyProtection="0">
      <alignment horizontal="left" vertical="top" wrapText="1"/>
    </xf>
    <xf numFmtId="49" fontId="0" fillId="2" borderId="25" applyNumberFormat="1" applyFont="1" applyFill="1" applyBorder="1" applyAlignment="1" applyProtection="0">
      <alignment vertical="top" wrapText="1"/>
    </xf>
    <xf numFmtId="49" fontId="0" fillId="2" borderId="24" applyNumberFormat="1" applyFont="1" applyFill="1" applyBorder="1" applyAlignment="1" applyProtection="0">
      <alignment vertical="top" wrapText="1"/>
    </xf>
    <xf numFmtId="59" fontId="0" fillId="2" borderId="26" applyNumberFormat="1" applyFont="1" applyFill="1" applyBorder="1" applyAlignment="1" applyProtection="0">
      <alignment horizontal="left" vertical="top" wrapText="1"/>
    </xf>
    <xf numFmtId="49" fontId="0" fillId="2" borderId="27" applyNumberFormat="1" applyFont="1" applyFill="1" applyBorder="1" applyAlignment="1" applyProtection="0">
      <alignment horizontal="left" vertical="top" wrapText="1"/>
    </xf>
    <xf numFmtId="49" fontId="0" fillId="2" borderId="28" applyNumberFormat="1" applyFont="1" applyFill="1" applyBorder="1" applyAlignment="1" applyProtection="0">
      <alignment vertical="top" wrapText="1"/>
    </xf>
    <xf numFmtId="49" fontId="0" fillId="2" borderId="27" applyNumberFormat="1" applyFont="1" applyFill="1" applyBorder="1" applyAlignment="1" applyProtection="0">
      <alignment vertical="top" wrapText="1"/>
    </xf>
    <xf numFmtId="59" fontId="0" fillId="2" borderId="29" applyNumberFormat="1" applyFont="1" applyFill="1" applyBorder="1" applyAlignment="1" applyProtection="0">
      <alignment horizontal="left" vertical="top" wrapText="1"/>
    </xf>
    <xf numFmtId="49" fontId="0" fillId="2" borderId="30" applyNumberFormat="1" applyFont="1" applyFill="1" applyBorder="1" applyAlignment="1" applyProtection="0">
      <alignment horizontal="left" vertical="top" wrapText="1"/>
    </xf>
    <xf numFmtId="49" fontId="0" fillId="2" borderId="31" applyNumberFormat="1" applyFont="1" applyFill="1" applyBorder="1" applyAlignment="1" applyProtection="0">
      <alignment vertical="top" wrapText="1"/>
    </xf>
    <xf numFmtId="49" fontId="0" fillId="2" borderId="32" applyNumberFormat="1" applyFont="1" applyFill="1" applyBorder="1" applyAlignment="1" applyProtection="0">
      <alignment vertical="top" wrapText="1"/>
    </xf>
    <xf numFmtId="0" fontId="0" fillId="4" borderId="33" applyNumberFormat="1" applyFont="1" applyFill="1" applyBorder="1" applyAlignment="1" applyProtection="0">
      <alignment horizontal="left" vertical="top" wrapText="1"/>
    </xf>
    <xf numFmtId="59" fontId="0" fillId="2" borderId="34" applyNumberFormat="1" applyFont="1" applyFill="1" applyBorder="1" applyAlignment="1" applyProtection="0">
      <alignment horizontal="left" vertical="top" wrapText="1"/>
    </xf>
    <xf numFmtId="59" fontId="0" fillId="2" borderId="7" applyNumberFormat="1" applyFont="1" applyFill="1" applyBorder="1" applyAlignment="1" applyProtection="0">
      <alignment horizontal="left" vertical="top" wrapText="1"/>
    </xf>
    <xf numFmtId="49" fontId="0" fillId="2" borderId="35" applyNumberFormat="1" applyFont="1" applyFill="1" applyBorder="1" applyAlignment="1" applyProtection="0">
      <alignment horizontal="left" vertical="top" wrapText="1"/>
    </xf>
    <xf numFmtId="59" fontId="0" fillId="2" borderId="36" applyNumberFormat="1" applyFont="1" applyFill="1" applyBorder="1" applyAlignment="1" applyProtection="0">
      <alignment horizontal="left" vertical="top" wrapText="1"/>
    </xf>
    <xf numFmtId="49" fontId="0" fillId="2" borderId="37" applyNumberFormat="1" applyFont="1" applyFill="1" applyBorder="1" applyAlignment="1" applyProtection="0">
      <alignment horizontal="left" vertical="top" wrapText="1"/>
    </xf>
    <xf numFmtId="59" fontId="0" fillId="2" borderId="38" applyNumberFormat="1" applyFont="1" applyFill="1" applyBorder="1" applyAlignment="1" applyProtection="0">
      <alignment horizontal="left" vertical="top" wrapText="1"/>
    </xf>
    <xf numFmtId="59" fontId="0" fillId="2" borderId="39" applyNumberFormat="1" applyFont="1" applyFill="1" applyBorder="1" applyAlignment="1" applyProtection="0">
      <alignment horizontal="left" vertical="top" wrapText="1"/>
    </xf>
    <xf numFmtId="49" fontId="0" fillId="2" borderId="32" applyNumberFormat="1" applyFont="1" applyFill="1" applyBorder="1" applyAlignment="1" applyProtection="0">
      <alignment horizontal="left" vertical="top" wrapText="1"/>
    </xf>
    <xf numFmtId="59" fontId="0" fillId="2" borderId="33" applyNumberFormat="1" applyFont="1" applyFill="1" applyBorder="1" applyAlignment="1" applyProtection="0">
      <alignment horizontal="left" vertical="top" wrapText="1"/>
    </xf>
    <xf numFmtId="59" fontId="0" fillId="2" borderId="40" applyNumberFormat="1" applyFont="1" applyFill="1" applyBorder="1" applyAlignment="1" applyProtection="0">
      <alignment horizontal="left" vertical="top" wrapText="1"/>
    </xf>
    <xf numFmtId="59" fontId="0" fillId="2" borderId="41" applyNumberFormat="1" applyFont="1" applyFill="1" applyBorder="1" applyAlignment="1" applyProtection="0">
      <alignment horizontal="left" vertical="top" wrapText="1"/>
    </xf>
    <xf numFmtId="59" fontId="0" fillId="2" borderId="42" applyNumberFormat="1" applyFont="1" applyFill="1" applyBorder="1" applyAlignment="1" applyProtection="0">
      <alignment horizontal="left" vertical="top" wrapText="1"/>
    </xf>
    <xf numFmtId="0" fontId="0" fillId="4" borderId="33" applyNumberFormat="0" applyFont="1" applyFill="1" applyBorder="1" applyAlignment="1" applyProtection="0">
      <alignment horizontal="left" vertical="top" wrapText="1"/>
    </xf>
    <xf numFmtId="0" fontId="0" fillId="2" borderId="34" applyNumberFormat="0" applyFont="1" applyFill="1" applyBorder="1" applyAlignment="1" applyProtection="0">
      <alignment horizontal="left" vertical="top" wrapText="1"/>
    </xf>
    <xf numFmtId="0" fontId="0" fillId="2" borderId="43" applyNumberFormat="0" applyFont="1" applyFill="1" applyBorder="1" applyAlignment="1" applyProtection="0">
      <alignment horizontal="left" vertical="top" wrapText="1"/>
    </xf>
    <xf numFmtId="0" fontId="0" fillId="2" borderId="44" applyNumberFormat="0" applyFont="1" applyFill="1" applyBorder="1" applyAlignment="1" applyProtection="0">
      <alignment horizontal="left" vertical="center" wrapText="1"/>
    </xf>
    <xf numFmtId="0" fontId="0" fillId="2" borderId="45" applyNumberFormat="0" applyFont="1" applyFill="1" applyBorder="1" applyAlignment="1" applyProtection="0">
      <alignment vertical="top" wrapText="1"/>
    </xf>
    <xf numFmtId="49" fontId="0" fillId="2" borderId="33" applyNumberFormat="1" applyFont="1" applyFill="1" applyBorder="1" applyAlignment="1" applyProtection="0">
      <alignment vertical="top" wrapText="1"/>
    </xf>
    <xf numFmtId="0" fontId="0" fillId="2" borderId="18" applyNumberFormat="0" applyFont="1" applyFill="1" applyBorder="1" applyAlignment="1" applyProtection="0">
      <alignment vertical="top" wrapText="1"/>
    </xf>
    <xf numFmtId="0" fontId="0" fillId="2" borderId="46" applyNumberFormat="0" applyFont="1" applyFill="1" applyBorder="1" applyAlignment="1" applyProtection="0">
      <alignment horizontal="left" vertical="top" wrapText="1"/>
    </xf>
    <xf numFmtId="0" fontId="3" fillId="2" borderId="46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7f7f7f"/>
      <rgbColor rgb="ff969696"/>
      <rgbColor rgb="ffdbdbdb"/>
      <rgbColor rgb="ff3f3f3f"/>
      <rgbColor rgb="ffd3d3d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34569</xdr:colOff>
      <xdr:row>1</xdr:row>
      <xdr:rowOff>100276</xdr:rowOff>
    </xdr:to>
    <xdr:sp>
      <xdr:nvSpPr>
        <xdr:cNvPr id="2" name="Source: Chertow, M. R., Graedel, T. E., Kanaoka, K. S., &amp; Park, J. (2020). The Hawaiian Islands: Conceptualizing an industrial ecology holarchic system. Sustainability, 12(8), 3104. https://doi.org/10.3390/su12083104"/>
        <xdr:cNvSpPr txBox="1"/>
      </xdr:nvSpPr>
      <xdr:spPr>
        <a:xfrm>
          <a:off x="-19051" y="-43522"/>
          <a:ext cx="6257571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Chertow, M. R., Graedel, T. E., Kanaoka, K. S., &amp; Park, J. (2020). The Hawaiian Islands: Conceptualizing an industrial ecology holarchic system.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12(8), 3104. https://doi.org/10.3390/su12083104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M253"/>
  <sheetViews>
    <sheetView workbookViewId="0" showGridLines="0" defaultGridColor="1"/>
  </sheetViews>
  <sheetFormatPr defaultColWidth="16.3333" defaultRowHeight="19.9" customHeight="1" outlineLevelRow="0" outlineLevelCol="0"/>
  <cols>
    <col min="1" max="13" width="16.3516" style="1" customWidth="1"/>
    <col min="14" max="16384" width="16.3516" style="1" customWidth="1"/>
  </cols>
  <sheetData>
    <row r="1" ht="44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ht="32.25" customHeight="1">
      <c r="A3" t="s" s="8">
        <v>1</v>
      </c>
      <c r="B3" t="s" s="8">
        <v>2</v>
      </c>
      <c r="C3" t="s" s="8">
        <v>3</v>
      </c>
      <c r="D3" t="s" s="9">
        <v>4</v>
      </c>
      <c r="E3" t="s" s="9">
        <v>5</v>
      </c>
      <c r="F3" t="s" s="8">
        <v>6</v>
      </c>
      <c r="G3" t="s" s="8">
        <v>7</v>
      </c>
      <c r="H3" t="s" s="9">
        <v>8</v>
      </c>
      <c r="I3" t="s" s="9">
        <v>9</v>
      </c>
      <c r="J3" t="s" s="9">
        <v>10</v>
      </c>
      <c r="K3" t="s" s="9">
        <v>11</v>
      </c>
      <c r="L3" t="s" s="9">
        <v>12</v>
      </c>
      <c r="M3" t="s" s="9">
        <v>13</v>
      </c>
    </row>
    <row r="4" ht="20.45" customHeight="1">
      <c r="A4" s="10">
        <v>2007</v>
      </c>
      <c r="B4" s="11">
        <v>39083</v>
      </c>
      <c r="C4" t="s" s="12">
        <v>14</v>
      </c>
      <c r="D4" t="s" s="13">
        <v>15</v>
      </c>
      <c r="E4" s="14"/>
      <c r="F4" t="s" s="15">
        <v>16</v>
      </c>
      <c r="G4" t="s" s="16">
        <v>17</v>
      </c>
      <c r="H4" s="17" cm="1">
        <f t="array" ref="H4">SUM(H5,H85,H106,H126,H159,H186)</f>
        <v>17488.8003629764</v>
      </c>
      <c r="I4" s="17" cm="1">
        <f t="array" ref="I4">SUM(I5,I85,I106,I126,I159,I186)</f>
        <v>4762.505373086780</v>
      </c>
      <c r="J4" s="17" cm="1">
        <f t="array" ref="J4">H4+I4-K4</f>
        <v>13540.3166253554</v>
      </c>
      <c r="K4" s="17" cm="1">
        <f t="array" ref="K4">SUM(K5,K85,K106,K126,K159,K186)</f>
        <v>8710.9891107078</v>
      </c>
      <c r="L4" s="17" cm="1">
        <f t="array" ref="L4">SUM(L187)</f>
        <v>12860.8534941013</v>
      </c>
      <c r="M4" s="17" cm="1">
        <f t="array" ref="M4">SUM(M200,M228)</f>
        <v>1314.4832123412</v>
      </c>
    </row>
    <row r="5" ht="20.45" customHeight="1">
      <c r="A5" s="18">
        <v>2007</v>
      </c>
      <c r="B5" s="19">
        <v>39083</v>
      </c>
      <c r="C5" t="s" s="20">
        <v>14</v>
      </c>
      <c r="D5" t="s" s="21">
        <v>18</v>
      </c>
      <c r="E5" t="s" s="22">
        <v>19</v>
      </c>
      <c r="F5" t="s" s="23">
        <v>20</v>
      </c>
      <c r="G5" t="s" s="24">
        <v>17</v>
      </c>
      <c r="H5" s="25" cm="1">
        <f t="array" ref="H5">SUM(H6,H48,H55,H65,H69,H76)</f>
        <v>1559.0335753176</v>
      </c>
      <c r="I5" s="25" cm="1">
        <f t="array" ref="I5">SUM(I6,I48,I55,I65,I69,I76)</f>
        <v>157.697407542420</v>
      </c>
      <c r="J5" s="25" cm="1">
        <f t="array" ref="J5">H5+I5-K5</f>
        <v>666.297226054210</v>
      </c>
      <c r="K5" s="25" cm="1">
        <f t="array" ref="K5">SUM(K6,K48,K55,K65,K69,K76)</f>
        <v>1050.433756805810</v>
      </c>
      <c r="L5" s="25"/>
      <c r="M5" s="25"/>
    </row>
    <row r="6" ht="20.45" customHeight="1">
      <c r="A6" s="26">
        <v>2007</v>
      </c>
      <c r="B6" s="27">
        <v>39083</v>
      </c>
      <c r="C6" t="s" s="28">
        <v>14</v>
      </c>
      <c r="D6" t="s" s="29">
        <v>21</v>
      </c>
      <c r="E6" t="s" s="22">
        <v>22</v>
      </c>
      <c r="F6" t="s" s="30">
        <v>20</v>
      </c>
      <c r="G6" t="s" s="31">
        <v>17</v>
      </c>
      <c r="H6" s="25" cm="1">
        <f t="array" ref="H6">SUM(H7,H14,H18,H22:H24,H29,H32,H38,H41)</f>
        <v>258.411978221415</v>
      </c>
      <c r="I6" s="25" cm="1">
        <f t="array" ref="I6">SUM(I7,I14,I18,I22:I24,I29,I32,I38,I41)</f>
        <v>120.690387578718</v>
      </c>
      <c r="J6" s="25" cm="1">
        <f t="array" ref="J6">H6+I6-K6</f>
        <v>236.421785037883</v>
      </c>
      <c r="K6" s="25" cm="1">
        <f t="array" ref="K6">SUM(K7,K14,K18,K22:K24,K29,K32,K38,K41)</f>
        <v>142.680580762250</v>
      </c>
      <c r="L6" s="25"/>
      <c r="M6" s="25"/>
    </row>
    <row r="7" ht="20.45" customHeight="1">
      <c r="A7" s="26">
        <v>2007</v>
      </c>
      <c r="B7" s="27">
        <v>39083</v>
      </c>
      <c r="C7" t="s" s="28">
        <v>14</v>
      </c>
      <c r="D7" t="s" s="29">
        <v>23</v>
      </c>
      <c r="E7" t="s" s="22">
        <v>24</v>
      </c>
      <c r="F7" t="s" s="30">
        <v>20</v>
      </c>
      <c r="G7" t="s" s="31">
        <v>17</v>
      </c>
      <c r="H7" s="25" cm="1">
        <f t="array" ref="H7">SUM(H8:H13)</f>
        <v>53.057168784029</v>
      </c>
      <c r="I7" s="25" cm="1">
        <f t="array" ref="I7">SUM(I8:I13)</f>
        <v>0</v>
      </c>
      <c r="J7" s="25" cm="1">
        <f t="array" ref="J7">H7+I7-K7</f>
        <v>37.087114337568</v>
      </c>
      <c r="K7" s="25" cm="1">
        <f t="array" ref="K7">SUM(K8:K13)</f>
        <v>15.970054446461</v>
      </c>
      <c r="L7" s="25"/>
      <c r="M7" s="25"/>
    </row>
    <row r="8" ht="20.45" customHeight="1">
      <c r="A8" s="26">
        <v>2007</v>
      </c>
      <c r="B8" s="27">
        <v>39083</v>
      </c>
      <c r="C8" t="s" s="28">
        <v>14</v>
      </c>
      <c r="D8" t="s" s="32">
        <v>25</v>
      </c>
      <c r="E8" t="s" s="22">
        <v>24</v>
      </c>
      <c r="F8" t="s" s="30">
        <v>20</v>
      </c>
      <c r="G8" t="s" s="31">
        <v>17</v>
      </c>
      <c r="H8" s="25">
        <v>7.70145190562613</v>
      </c>
      <c r="I8" s="25"/>
      <c r="J8" s="25" cm="1">
        <f t="array" ref="J8">H8+I8-K8</f>
        <v>7.53266787658802</v>
      </c>
      <c r="K8" s="25">
        <v>0.168784029038113</v>
      </c>
      <c r="L8" s="25"/>
      <c r="M8" s="25"/>
    </row>
    <row r="9" ht="20.45" customHeight="1">
      <c r="A9" s="26">
        <v>2007</v>
      </c>
      <c r="B9" s="27">
        <v>39083</v>
      </c>
      <c r="C9" t="s" s="28">
        <v>14</v>
      </c>
      <c r="D9" t="s" s="32">
        <v>26</v>
      </c>
      <c r="E9" t="s" s="22">
        <v>24</v>
      </c>
      <c r="F9" t="s" s="30">
        <v>20</v>
      </c>
      <c r="G9" t="s" s="31">
        <v>17</v>
      </c>
      <c r="H9" s="25"/>
      <c r="I9" s="25"/>
      <c r="J9" s="25" cm="1">
        <f t="array" ref="J9">H9+I9-K9</f>
        <v>0</v>
      </c>
      <c r="K9" s="25"/>
      <c r="L9" s="25"/>
      <c r="M9" s="25"/>
    </row>
    <row r="10" ht="20.45" customHeight="1">
      <c r="A10" s="33">
        <v>2007</v>
      </c>
      <c r="B10" s="34">
        <v>39083</v>
      </c>
      <c r="C10" t="s" s="35">
        <v>14</v>
      </c>
      <c r="D10" t="s" s="32">
        <v>27</v>
      </c>
      <c r="E10" t="s" s="22">
        <v>24</v>
      </c>
      <c r="F10" t="s" s="36">
        <v>20</v>
      </c>
      <c r="G10" t="s" s="37">
        <v>17</v>
      </c>
      <c r="H10" s="25">
        <v>40.8212341197822</v>
      </c>
      <c r="I10" s="25"/>
      <c r="J10" s="25" cm="1">
        <f t="array" ref="J10">H10+I10-K10</f>
        <v>27.4319419237749</v>
      </c>
      <c r="K10" s="25">
        <v>13.3892921960073</v>
      </c>
      <c r="L10" s="25"/>
      <c r="M10" s="25"/>
    </row>
    <row r="11" ht="20.45" customHeight="1">
      <c r="A11" s="10">
        <v>2007</v>
      </c>
      <c r="B11" s="38">
        <v>39083</v>
      </c>
      <c r="C11" t="s" s="39">
        <v>14</v>
      </c>
      <c r="D11" t="s" s="32">
        <v>28</v>
      </c>
      <c r="E11" t="s" s="22">
        <v>24</v>
      </c>
      <c r="F11" t="s" s="40">
        <v>20</v>
      </c>
      <c r="G11" t="s" s="41">
        <v>17</v>
      </c>
      <c r="H11" s="25"/>
      <c r="I11" s="25"/>
      <c r="J11" s="25" cm="1">
        <f t="array" ref="J11">H11+I11-K11</f>
        <v>0</v>
      </c>
      <c r="K11" s="25"/>
      <c r="L11" s="25"/>
      <c r="M11" s="25"/>
    </row>
    <row r="12" ht="20.45" customHeight="1">
      <c r="A12" s="18">
        <v>2007</v>
      </c>
      <c r="B12" s="38">
        <v>39083</v>
      </c>
      <c r="C12" t="s" s="39">
        <v>14</v>
      </c>
      <c r="D12" t="s" s="32">
        <v>29</v>
      </c>
      <c r="E12" t="s" s="22">
        <v>24</v>
      </c>
      <c r="F12" t="s" s="40">
        <v>20</v>
      </c>
      <c r="G12" t="s" s="41">
        <v>17</v>
      </c>
      <c r="H12" s="25">
        <v>0.383847549909256</v>
      </c>
      <c r="I12" s="25"/>
      <c r="J12" s="25" cm="1">
        <f t="array" ref="J12">H12+I12-K12</f>
        <v>0.303992740471869</v>
      </c>
      <c r="K12" s="25">
        <v>0.0798548094373866</v>
      </c>
      <c r="L12" s="25"/>
      <c r="M12" s="25"/>
    </row>
    <row r="13" ht="20.45" customHeight="1">
      <c r="A13" s="26">
        <v>2007</v>
      </c>
      <c r="B13" s="38">
        <v>39083</v>
      </c>
      <c r="C13" t="s" s="39">
        <v>14</v>
      </c>
      <c r="D13" t="s" s="32">
        <v>30</v>
      </c>
      <c r="E13" t="s" s="22">
        <v>24</v>
      </c>
      <c r="F13" t="s" s="40">
        <v>20</v>
      </c>
      <c r="G13" t="s" s="41">
        <v>17</v>
      </c>
      <c r="H13" s="25">
        <v>4.15063520871143</v>
      </c>
      <c r="I13" s="25"/>
      <c r="J13" s="25" cm="1">
        <f t="array" ref="J13">H13+I13-K13</f>
        <v>1.81851179673321</v>
      </c>
      <c r="K13" s="25">
        <v>2.33212341197822</v>
      </c>
      <c r="L13" s="25"/>
      <c r="M13" s="25"/>
    </row>
    <row r="14" ht="20.45" customHeight="1">
      <c r="A14" s="26">
        <v>2007</v>
      </c>
      <c r="B14" s="38">
        <v>39083</v>
      </c>
      <c r="C14" t="s" s="39">
        <v>14</v>
      </c>
      <c r="D14" t="s" s="29">
        <v>31</v>
      </c>
      <c r="E14" t="s" s="22">
        <v>32</v>
      </c>
      <c r="F14" t="s" s="40">
        <v>20</v>
      </c>
      <c r="G14" t="s" s="41">
        <v>17</v>
      </c>
      <c r="H14" s="25" cm="1">
        <f t="array" ref="H14">SUM(H15:H17)</f>
        <v>0</v>
      </c>
      <c r="I14" s="25" cm="1">
        <f t="array" ref="I14">SUM(I15:I17)</f>
        <v>1.62417831215971</v>
      </c>
      <c r="J14" s="25" cm="1">
        <f t="array" ref="J14">H14+I14-K14</f>
        <v>1.62417831215971</v>
      </c>
      <c r="K14" s="25" cm="1">
        <f t="array" ref="K14">SUM(K15:K17)</f>
        <v>0</v>
      </c>
      <c r="L14" s="25"/>
      <c r="M14" s="25"/>
    </row>
    <row r="15" ht="20.45" customHeight="1">
      <c r="A15" s="26">
        <v>2007</v>
      </c>
      <c r="B15" s="38">
        <v>39083</v>
      </c>
      <c r="C15" t="s" s="39">
        <v>14</v>
      </c>
      <c r="D15" t="s" s="32">
        <v>33</v>
      </c>
      <c r="E15" t="s" s="22">
        <v>32</v>
      </c>
      <c r="F15" t="s" s="40">
        <v>20</v>
      </c>
      <c r="G15" t="s" s="41">
        <v>17</v>
      </c>
      <c r="H15" s="25"/>
      <c r="I15" s="25">
        <v>0.855011090945755</v>
      </c>
      <c r="J15" s="25" cm="1">
        <f t="array" ref="J15">H15+I15-K15</f>
        <v>0.855011090945755</v>
      </c>
      <c r="K15" s="25"/>
      <c r="L15" s="25"/>
      <c r="M15" s="25"/>
    </row>
    <row r="16" ht="20.45" customHeight="1">
      <c r="A16" s="26">
        <v>2007</v>
      </c>
      <c r="B16" s="38">
        <v>39083</v>
      </c>
      <c r="C16" t="s" s="39">
        <v>14</v>
      </c>
      <c r="D16" t="s" s="32">
        <v>34</v>
      </c>
      <c r="E16" t="s" s="22">
        <v>32</v>
      </c>
      <c r="F16" t="s" s="40">
        <v>20</v>
      </c>
      <c r="G16" t="s" s="41">
        <v>17</v>
      </c>
      <c r="H16" s="25"/>
      <c r="I16" s="25">
        <v>0.317463248638838</v>
      </c>
      <c r="J16" s="25" cm="1">
        <f t="array" ref="J16">H16+I16-K16</f>
        <v>0.317463248638838</v>
      </c>
      <c r="K16" s="25"/>
      <c r="L16" s="25"/>
      <c r="M16" s="25"/>
    </row>
    <row r="17" ht="20.45" customHeight="1">
      <c r="A17" s="26">
        <v>2007</v>
      </c>
      <c r="B17" s="38">
        <v>39083</v>
      </c>
      <c r="C17" t="s" s="39">
        <v>14</v>
      </c>
      <c r="D17" t="s" s="32">
        <v>35</v>
      </c>
      <c r="E17" t="s" s="22">
        <v>32</v>
      </c>
      <c r="F17" t="s" s="40">
        <v>20</v>
      </c>
      <c r="G17" t="s" s="41">
        <v>17</v>
      </c>
      <c r="H17" s="25"/>
      <c r="I17" s="25">
        <v>0.451703972575116</v>
      </c>
      <c r="J17" s="25" cm="1">
        <f t="array" ref="J17">H17+I17-K17</f>
        <v>0.451703972575116</v>
      </c>
      <c r="K17" s="25"/>
      <c r="L17" s="25"/>
      <c r="M17" s="25"/>
    </row>
    <row r="18" ht="20.45" customHeight="1">
      <c r="A18" s="26">
        <v>2007</v>
      </c>
      <c r="B18" s="42">
        <v>39083</v>
      </c>
      <c r="C18" t="s" s="43">
        <v>14</v>
      </c>
      <c r="D18" t="s" s="29">
        <v>36</v>
      </c>
      <c r="E18" t="s" s="22">
        <v>37</v>
      </c>
      <c r="F18" t="s" s="44">
        <v>20</v>
      </c>
      <c r="G18" t="s" s="45">
        <v>17</v>
      </c>
      <c r="H18" s="25" cm="1">
        <f t="array" ref="H18">SUM(H19:H21)</f>
        <v>49.8030852994556</v>
      </c>
      <c r="I18" s="25" cm="1">
        <f t="array" ref="I18">SUM(I19:I21)</f>
        <v>0</v>
      </c>
      <c r="J18" s="25" cm="1">
        <f t="array" ref="J18">H18+I18-K18</f>
        <v>-2.8021778584391</v>
      </c>
      <c r="K18" s="25" cm="1">
        <f t="array" ref="K18">SUM(K19:K21)</f>
        <v>52.6052631578947</v>
      </c>
      <c r="L18" s="25"/>
      <c r="M18" s="25"/>
    </row>
    <row r="19" ht="20.45" customHeight="1">
      <c r="A19" s="46">
        <v>2007</v>
      </c>
      <c r="B19" s="47">
        <v>39083</v>
      </c>
      <c r="C19" t="s" s="20">
        <v>14</v>
      </c>
      <c r="D19" t="s" s="32">
        <v>38</v>
      </c>
      <c r="E19" t="s" s="22">
        <v>37</v>
      </c>
      <c r="F19" t="s" s="30">
        <v>20</v>
      </c>
      <c r="G19" t="s" s="31">
        <v>17</v>
      </c>
      <c r="H19" s="25">
        <v>7.34392014519056</v>
      </c>
      <c r="I19" s="25"/>
      <c r="J19" s="25" cm="1">
        <f t="array" ref="J19">H19+I19-K19</f>
        <v>6.39655172413793</v>
      </c>
      <c r="K19" s="25">
        <v>0.947368421052632</v>
      </c>
      <c r="L19" s="25"/>
      <c r="M19" s="25"/>
    </row>
    <row r="20" ht="20.45" customHeight="1">
      <c r="A20" s="46">
        <v>2007</v>
      </c>
      <c r="B20" s="48">
        <v>39083</v>
      </c>
      <c r="C20" t="s" s="49">
        <v>14</v>
      </c>
      <c r="D20" t="s" s="32">
        <v>39</v>
      </c>
      <c r="E20" t="s" s="22">
        <v>37</v>
      </c>
      <c r="F20" t="s" s="30">
        <v>20</v>
      </c>
      <c r="G20" t="s" s="31">
        <v>17</v>
      </c>
      <c r="H20" s="25">
        <v>42.459165154265</v>
      </c>
      <c r="I20" s="25"/>
      <c r="J20" s="25" cm="1">
        <f t="array" ref="J20">H20+I20-K20</f>
        <v>-9.1987295825771</v>
      </c>
      <c r="K20" s="25">
        <v>51.6578947368421</v>
      </c>
      <c r="L20" s="25"/>
      <c r="M20" s="25"/>
    </row>
    <row r="21" ht="20.45" customHeight="1">
      <c r="A21" s="46">
        <v>2007</v>
      </c>
      <c r="B21" s="50">
        <v>39083</v>
      </c>
      <c r="C21" t="s" s="51">
        <v>14</v>
      </c>
      <c r="D21" t="s" s="32">
        <v>40</v>
      </c>
      <c r="E21" t="s" s="22">
        <v>37</v>
      </c>
      <c r="F21" t="s" s="30">
        <v>20</v>
      </c>
      <c r="G21" t="s" s="31">
        <v>17</v>
      </c>
      <c r="H21" s="25"/>
      <c r="I21" s="25"/>
      <c r="J21" s="25" cm="1">
        <f t="array" ref="J21">H21+I21-K21</f>
        <v>0</v>
      </c>
      <c r="K21" s="25"/>
      <c r="L21" s="25"/>
      <c r="M21" s="25"/>
    </row>
    <row r="22" ht="20.45" customHeight="1">
      <c r="A22" s="46">
        <v>2007</v>
      </c>
      <c r="B22" s="52">
        <v>39083</v>
      </c>
      <c r="C22" t="s" s="39">
        <v>14</v>
      </c>
      <c r="D22" t="s" s="29">
        <v>41</v>
      </c>
      <c r="E22" t="s" s="22">
        <v>42</v>
      </c>
      <c r="F22" t="s" s="30">
        <v>20</v>
      </c>
      <c r="G22" t="s" s="31">
        <v>17</v>
      </c>
      <c r="H22" s="25"/>
      <c r="I22" s="25"/>
      <c r="J22" s="25" cm="1">
        <f t="array" ref="J22">H22+I22-K22</f>
        <v>0</v>
      </c>
      <c r="K22" s="25"/>
      <c r="L22" s="25"/>
      <c r="M22" s="25"/>
    </row>
    <row r="23" ht="20.45" customHeight="1">
      <c r="A23" s="46">
        <v>2007</v>
      </c>
      <c r="B23" s="52">
        <v>39083</v>
      </c>
      <c r="C23" t="s" s="39">
        <v>14</v>
      </c>
      <c r="D23" t="s" s="29">
        <v>43</v>
      </c>
      <c r="E23" t="s" s="22">
        <v>44</v>
      </c>
      <c r="F23" t="s" s="30">
        <v>20</v>
      </c>
      <c r="G23" t="s" s="31">
        <v>17</v>
      </c>
      <c r="H23" s="25"/>
      <c r="I23" s="25">
        <v>0.180316459041813</v>
      </c>
      <c r="J23" s="25" cm="1">
        <f t="array" ref="J23">H23+I23-K23</f>
        <v>0.180316459041813</v>
      </c>
      <c r="K23" s="25"/>
      <c r="L23" s="25"/>
      <c r="M23" s="25"/>
    </row>
    <row r="24" ht="20.45" customHeight="1">
      <c r="A24" s="46">
        <v>2007</v>
      </c>
      <c r="B24" s="52">
        <v>39083</v>
      </c>
      <c r="C24" t="s" s="39">
        <v>14</v>
      </c>
      <c r="D24" t="s" s="29">
        <v>45</v>
      </c>
      <c r="E24" t="s" s="22">
        <v>46</v>
      </c>
      <c r="F24" t="s" s="30">
        <v>20</v>
      </c>
      <c r="G24" t="s" s="31">
        <v>17</v>
      </c>
      <c r="H24" s="25" cm="1">
        <f t="array" ref="H24">SUM(H25:H28)</f>
        <v>0.622504537205082</v>
      </c>
      <c r="I24" s="25" cm="1">
        <f t="array" ref="I24">SUM(I25:I28)</f>
        <v>0</v>
      </c>
      <c r="J24" s="25" cm="1">
        <f t="array" ref="J24">H24+I24-K24</f>
        <v>0.612522686025409</v>
      </c>
      <c r="K24" s="25" cm="1">
        <f t="array" ref="K24">SUM(K25:K28)</f>
        <v>0.00998185117967332</v>
      </c>
      <c r="L24" s="25"/>
      <c r="M24" s="25"/>
    </row>
    <row r="25" ht="20.45" customHeight="1">
      <c r="A25" s="46">
        <v>2007</v>
      </c>
      <c r="B25" s="52">
        <v>39083</v>
      </c>
      <c r="C25" t="s" s="39">
        <v>14</v>
      </c>
      <c r="D25" t="s" s="32">
        <v>47</v>
      </c>
      <c r="E25" t="s" s="22">
        <v>46</v>
      </c>
      <c r="F25" t="s" s="30">
        <v>20</v>
      </c>
      <c r="G25" t="s" s="31">
        <v>17</v>
      </c>
      <c r="H25" s="25">
        <v>0.107985480943739</v>
      </c>
      <c r="I25" s="25"/>
      <c r="J25" s="25" cm="1">
        <f t="array" ref="J25">H25+I25-K25</f>
        <v>0.107985480943739</v>
      </c>
      <c r="K25" s="25"/>
      <c r="L25" s="25"/>
      <c r="M25" s="25"/>
    </row>
    <row r="26" ht="20.45" customHeight="1">
      <c r="A26" s="46">
        <v>2007</v>
      </c>
      <c r="B26" s="52">
        <v>39083</v>
      </c>
      <c r="C26" t="s" s="39">
        <v>14</v>
      </c>
      <c r="D26" t="s" s="32">
        <v>48</v>
      </c>
      <c r="E26" t="s" s="22">
        <v>46</v>
      </c>
      <c r="F26" t="s" s="30">
        <v>20</v>
      </c>
      <c r="G26" t="s" s="31">
        <v>17</v>
      </c>
      <c r="H26" s="25">
        <v>0.47005444646098</v>
      </c>
      <c r="I26" s="25"/>
      <c r="J26" s="25" cm="1">
        <f t="array" ref="J26">H26+I26-K26</f>
        <v>0.47005444646098</v>
      </c>
      <c r="K26" s="25"/>
      <c r="L26" s="25"/>
      <c r="M26" s="25"/>
    </row>
    <row r="27" ht="20.45" customHeight="1">
      <c r="A27" s="46">
        <v>2007</v>
      </c>
      <c r="B27" s="52">
        <v>39083</v>
      </c>
      <c r="C27" t="s" s="39">
        <v>14</v>
      </c>
      <c r="D27" t="s" s="32">
        <v>49</v>
      </c>
      <c r="E27" t="s" s="22">
        <v>46</v>
      </c>
      <c r="F27" t="s" s="30">
        <v>20</v>
      </c>
      <c r="G27" t="s" s="31">
        <v>17</v>
      </c>
      <c r="H27" s="25"/>
      <c r="I27" s="25"/>
      <c r="J27" s="25" cm="1">
        <f t="array" ref="J27">H27+I27-K27</f>
        <v>0</v>
      </c>
      <c r="K27" s="25"/>
      <c r="L27" s="25"/>
      <c r="M27" s="25"/>
    </row>
    <row r="28" ht="20.45" customHeight="1">
      <c r="A28" s="46">
        <v>2007</v>
      </c>
      <c r="B28" s="53">
        <v>39083</v>
      </c>
      <c r="C28" t="s" s="54">
        <v>14</v>
      </c>
      <c r="D28" t="s" s="32">
        <v>50</v>
      </c>
      <c r="E28" t="s" s="22">
        <v>46</v>
      </c>
      <c r="F28" t="s" s="30">
        <v>20</v>
      </c>
      <c r="G28" t="s" s="31">
        <v>17</v>
      </c>
      <c r="H28" s="25">
        <v>0.044464609800363</v>
      </c>
      <c r="I28" s="25"/>
      <c r="J28" s="25" cm="1">
        <f t="array" ref="J28">H28+I28-K28</f>
        <v>0.0344827586206897</v>
      </c>
      <c r="K28" s="25">
        <v>0.00998185117967332</v>
      </c>
      <c r="L28" s="25"/>
      <c r="M28" s="25"/>
    </row>
    <row r="29" ht="20.45" customHeight="1">
      <c r="A29" s="46">
        <v>2007</v>
      </c>
      <c r="B29" s="55">
        <v>39083</v>
      </c>
      <c r="C29" t="s" s="28">
        <v>14</v>
      </c>
      <c r="D29" t="s" s="29">
        <v>51</v>
      </c>
      <c r="E29" t="s" s="22">
        <v>52</v>
      </c>
      <c r="F29" t="s" s="30">
        <v>20</v>
      </c>
      <c r="G29" t="s" s="31">
        <v>17</v>
      </c>
      <c r="H29" s="25">
        <v>112.247731397459</v>
      </c>
      <c r="I29" s="25">
        <v>13.5640250050413</v>
      </c>
      <c r="J29" s="25" cm="1">
        <f t="array" ref="J29">H29+I29-K29</f>
        <v>105.281810848961</v>
      </c>
      <c r="K29" s="25">
        <v>20.529945553539</v>
      </c>
      <c r="L29" s="25"/>
      <c r="M29" s="25"/>
    </row>
    <row r="30" ht="20.45" customHeight="1">
      <c r="A30" s="46">
        <v>2007</v>
      </c>
      <c r="B30" s="55">
        <v>39083</v>
      </c>
      <c r="C30" t="s" s="28">
        <v>14</v>
      </c>
      <c r="D30" t="s" s="32">
        <v>53</v>
      </c>
      <c r="E30" t="s" s="22">
        <v>52</v>
      </c>
      <c r="F30" t="s" s="30">
        <v>20</v>
      </c>
      <c r="G30" t="s" s="31">
        <v>17</v>
      </c>
      <c r="H30" s="25"/>
      <c r="I30" s="25">
        <v>10.5069570477919</v>
      </c>
      <c r="J30" s="25" cm="1">
        <f t="array" ref="J30">H30+I30-K30</f>
        <v>10.5069570477919</v>
      </c>
      <c r="K30" s="25"/>
      <c r="L30" s="25"/>
      <c r="M30" s="25"/>
    </row>
    <row r="31" ht="20.45" customHeight="1">
      <c r="A31" s="46">
        <v>2007</v>
      </c>
      <c r="B31" s="48">
        <v>39083</v>
      </c>
      <c r="C31" t="s" s="49">
        <v>14</v>
      </c>
      <c r="D31" t="s" s="32">
        <v>54</v>
      </c>
      <c r="E31" t="s" s="22">
        <v>52</v>
      </c>
      <c r="F31" t="s" s="30">
        <v>20</v>
      </c>
      <c r="G31" t="s" s="31">
        <v>17</v>
      </c>
      <c r="H31" s="25"/>
      <c r="I31" s="25">
        <v>3.05706795724945</v>
      </c>
      <c r="J31" s="25" cm="1">
        <f t="array" ref="J31">H31+I31-K31</f>
        <v>3.05706795724945</v>
      </c>
      <c r="K31" s="25"/>
      <c r="L31" s="25"/>
      <c r="M31" s="25"/>
    </row>
    <row r="32" ht="20.45" customHeight="1">
      <c r="A32" s="46">
        <v>2007</v>
      </c>
      <c r="B32" s="50">
        <v>39083</v>
      </c>
      <c r="C32" t="s" s="51">
        <v>14</v>
      </c>
      <c r="D32" t="s" s="29">
        <v>55</v>
      </c>
      <c r="E32" t="s" s="22">
        <v>56</v>
      </c>
      <c r="F32" t="s" s="30">
        <v>20</v>
      </c>
      <c r="G32" t="s" s="31">
        <v>17</v>
      </c>
      <c r="H32" s="25" cm="1">
        <f t="array" ref="H32">SUM(H33:H37)</f>
        <v>18.5181488203266</v>
      </c>
      <c r="I32" s="25" cm="1">
        <f t="array" ref="I32">SUM(I33:I37)</f>
        <v>103.136601851655</v>
      </c>
      <c r="J32" s="25" cm="1">
        <f t="array" ref="J32">H32+I32-K32</f>
        <v>80.56763633441351</v>
      </c>
      <c r="K32" s="25" cm="1">
        <f t="array" ref="K32">SUM(K33:K37)</f>
        <v>41.0871143375681</v>
      </c>
      <c r="L32" s="25"/>
      <c r="M32" s="25"/>
    </row>
    <row r="33" ht="20.45" customHeight="1">
      <c r="A33" s="46">
        <v>2007</v>
      </c>
      <c r="B33" s="52">
        <v>39083</v>
      </c>
      <c r="C33" t="s" s="39">
        <v>14</v>
      </c>
      <c r="D33" t="s" s="32">
        <v>57</v>
      </c>
      <c r="E33" t="s" s="22">
        <v>56</v>
      </c>
      <c r="F33" t="s" s="30">
        <v>20</v>
      </c>
      <c r="G33" t="s" s="31">
        <v>17</v>
      </c>
      <c r="H33" s="25">
        <v>0.0744101633393829</v>
      </c>
      <c r="I33" s="25"/>
      <c r="J33" s="25" cm="1">
        <f t="array" ref="J33">H33+I33-K33</f>
        <v>-0.154264972776769</v>
      </c>
      <c r="K33" s="25">
        <v>0.228675136116152</v>
      </c>
      <c r="L33" s="25"/>
      <c r="M33" s="25"/>
    </row>
    <row r="34" ht="20.45" customHeight="1">
      <c r="A34" s="46">
        <v>2007</v>
      </c>
      <c r="B34" s="52">
        <v>39083</v>
      </c>
      <c r="C34" t="s" s="39">
        <v>14</v>
      </c>
      <c r="D34" t="s" s="32">
        <v>58</v>
      </c>
      <c r="E34" t="s" s="22">
        <v>56</v>
      </c>
      <c r="F34" t="s" s="30">
        <v>20</v>
      </c>
      <c r="G34" t="s" s="31">
        <v>17</v>
      </c>
      <c r="H34" s="25">
        <v>3.22867513611615</v>
      </c>
      <c r="I34" s="25"/>
      <c r="J34" s="25" cm="1">
        <f t="array" ref="J34">H34+I34-K34</f>
        <v>-23.1724137931035</v>
      </c>
      <c r="K34" s="25">
        <v>26.4010889292196</v>
      </c>
      <c r="L34" s="25"/>
      <c r="M34" s="25"/>
    </row>
    <row r="35" ht="20.45" customHeight="1">
      <c r="A35" s="46">
        <v>2007</v>
      </c>
      <c r="B35" s="52">
        <v>39083</v>
      </c>
      <c r="C35" t="s" s="39">
        <v>14</v>
      </c>
      <c r="D35" t="s" s="32">
        <v>59</v>
      </c>
      <c r="E35" t="s" s="22">
        <v>56</v>
      </c>
      <c r="F35" t="s" s="30">
        <v>20</v>
      </c>
      <c r="G35" t="s" s="31">
        <v>17</v>
      </c>
      <c r="H35" s="25">
        <v>15.2150635208711</v>
      </c>
      <c r="I35" s="25"/>
      <c r="J35" s="25" cm="1">
        <f t="array" ref="J35">H35+I35-K35</f>
        <v>0.7577132486388</v>
      </c>
      <c r="K35" s="25">
        <v>14.4573502722323</v>
      </c>
      <c r="L35" s="25"/>
      <c r="M35" s="25"/>
    </row>
    <row r="36" ht="20.45" customHeight="1">
      <c r="A36" s="46">
        <v>2007</v>
      </c>
      <c r="B36" s="56">
        <v>39083</v>
      </c>
      <c r="C36" t="s" s="43">
        <v>14</v>
      </c>
      <c r="D36" t="s" s="32">
        <v>60</v>
      </c>
      <c r="E36" t="s" s="22">
        <v>56</v>
      </c>
      <c r="F36" t="s" s="30">
        <v>20</v>
      </c>
      <c r="G36" t="s" s="31">
        <v>17</v>
      </c>
      <c r="H36" s="25"/>
      <c r="I36" s="25">
        <v>98.795646535302</v>
      </c>
      <c r="J36" s="25" cm="1">
        <f t="array" ref="J36">H36+I36-K36</f>
        <v>98.795646535302</v>
      </c>
      <c r="K36" s="25"/>
      <c r="L36" s="25"/>
      <c r="M36" s="25"/>
    </row>
    <row r="37" ht="20.45" customHeight="1">
      <c r="A37" s="46">
        <v>2007</v>
      </c>
      <c r="B37" s="57">
        <v>39083</v>
      </c>
      <c r="C37" t="s" s="12">
        <v>14</v>
      </c>
      <c r="D37" t="s" s="32">
        <v>61</v>
      </c>
      <c r="E37" t="s" s="22">
        <v>56</v>
      </c>
      <c r="F37" t="s" s="30">
        <v>20</v>
      </c>
      <c r="G37" t="s" s="31">
        <v>17</v>
      </c>
      <c r="H37" s="25"/>
      <c r="I37" s="25">
        <v>4.34095531635271</v>
      </c>
      <c r="J37" s="25" cm="1">
        <f t="array" ref="J37">H37+I37-K37</f>
        <v>4.34095531635271</v>
      </c>
      <c r="K37" s="25"/>
      <c r="L37" s="25"/>
      <c r="M37" s="25"/>
    </row>
    <row r="38" ht="20.45" customHeight="1">
      <c r="A38" s="46">
        <v>2007</v>
      </c>
      <c r="B38" s="50">
        <v>39083</v>
      </c>
      <c r="C38" t="s" s="51">
        <v>14</v>
      </c>
      <c r="D38" t="s" s="29">
        <v>62</v>
      </c>
      <c r="E38" t="s" s="22">
        <v>63</v>
      </c>
      <c r="F38" t="s" s="30">
        <v>20</v>
      </c>
      <c r="G38" t="s" s="31">
        <v>17</v>
      </c>
      <c r="H38" s="25" cm="1">
        <f t="array" ref="H38">SUM(H39:H40)</f>
        <v>0.0617059891107078</v>
      </c>
      <c r="I38" s="25" cm="1">
        <f t="array" ref="I38">SUM(I39:I40)</f>
        <v>0</v>
      </c>
      <c r="J38" s="25" cm="1">
        <f t="array" ref="J38">H38+I38-K38</f>
        <v>0.0617059891107078</v>
      </c>
      <c r="K38" s="25" cm="1">
        <f t="array" ref="K38">SUM(K39:K40)</f>
        <v>0</v>
      </c>
      <c r="L38" s="25"/>
      <c r="M38" s="25"/>
    </row>
    <row r="39" ht="20.45" customHeight="1">
      <c r="A39" s="46">
        <v>2007</v>
      </c>
      <c r="B39" s="52">
        <v>39083</v>
      </c>
      <c r="C39" t="s" s="39">
        <v>14</v>
      </c>
      <c r="D39" t="s" s="32">
        <v>64</v>
      </c>
      <c r="E39" t="s" s="22">
        <v>63</v>
      </c>
      <c r="F39" t="s" s="30">
        <v>20</v>
      </c>
      <c r="G39" t="s" s="31">
        <v>17</v>
      </c>
      <c r="H39" s="25">
        <v>0.00998185117967332</v>
      </c>
      <c r="I39" s="25"/>
      <c r="J39" s="25" cm="1">
        <f t="array" ref="J39">H39+I39-K39</f>
        <v>0.00998185117967332</v>
      </c>
      <c r="K39" s="25"/>
      <c r="L39" s="25"/>
      <c r="M39" s="25"/>
    </row>
    <row r="40" ht="20.45" customHeight="1">
      <c r="A40" s="46">
        <v>2007</v>
      </c>
      <c r="B40" s="56">
        <v>39083</v>
      </c>
      <c r="C40" t="s" s="43">
        <v>14</v>
      </c>
      <c r="D40" t="s" s="32">
        <v>65</v>
      </c>
      <c r="E40" t="s" s="22">
        <v>63</v>
      </c>
      <c r="F40" t="s" s="30">
        <v>20</v>
      </c>
      <c r="G40" t="s" s="31">
        <v>17</v>
      </c>
      <c r="H40" s="25">
        <v>0.0517241379310345</v>
      </c>
      <c r="I40" s="25"/>
      <c r="J40" s="25" cm="1">
        <f t="array" ref="J40">H40+I40-K40</f>
        <v>0.0517241379310345</v>
      </c>
      <c r="K40" s="25"/>
      <c r="L40" s="25"/>
      <c r="M40" s="25"/>
    </row>
    <row r="41" ht="20.45" customHeight="1">
      <c r="A41" s="46">
        <v>2007</v>
      </c>
      <c r="B41" s="57">
        <v>39083</v>
      </c>
      <c r="C41" t="s" s="12">
        <v>14</v>
      </c>
      <c r="D41" t="s" s="29">
        <v>66</v>
      </c>
      <c r="E41" t="s" s="22">
        <v>67</v>
      </c>
      <c r="F41" t="s" s="30">
        <v>20</v>
      </c>
      <c r="G41" t="s" s="31">
        <v>17</v>
      </c>
      <c r="H41" s="25" cm="1">
        <f t="array" ref="H41">SUM(H42:H47)</f>
        <v>24.1016333938294</v>
      </c>
      <c r="I41" s="25" cm="1">
        <f t="array" ref="I41">SUM(I42:I47)</f>
        <v>2.185265950820</v>
      </c>
      <c r="J41" s="25" cm="1">
        <f t="array" ref="J41">H41+I41-K41</f>
        <v>13.8086779290414</v>
      </c>
      <c r="K41" s="25" cm="1">
        <f t="array" ref="K41">SUM(K42:K47)</f>
        <v>12.478221415608</v>
      </c>
      <c r="L41" s="25"/>
      <c r="M41" s="25"/>
    </row>
    <row r="42" ht="20.45" customHeight="1">
      <c r="A42" s="46">
        <v>2007</v>
      </c>
      <c r="B42" s="57">
        <v>39083</v>
      </c>
      <c r="C42" t="s" s="12">
        <v>14</v>
      </c>
      <c r="D42" t="s" s="32">
        <v>68</v>
      </c>
      <c r="E42" t="s" s="22">
        <v>67</v>
      </c>
      <c r="F42" t="s" s="30">
        <v>20</v>
      </c>
      <c r="G42" t="s" s="31">
        <v>17</v>
      </c>
      <c r="H42" s="25">
        <v>3.57622504537205</v>
      </c>
      <c r="I42" s="25">
        <v>0.00534126674171242</v>
      </c>
      <c r="J42" s="25" cm="1">
        <f t="array" ref="J42">H42+I42-K42</f>
        <v>2.03347193824806</v>
      </c>
      <c r="K42" s="25">
        <v>1.5480943738657</v>
      </c>
      <c r="L42" s="25"/>
      <c r="M42" s="25"/>
    </row>
    <row r="43" ht="20.45" customHeight="1">
      <c r="A43" s="46">
        <v>2007</v>
      </c>
      <c r="B43" s="57">
        <v>39083</v>
      </c>
      <c r="C43" t="s" s="12">
        <v>14</v>
      </c>
      <c r="D43" t="s" s="32">
        <v>69</v>
      </c>
      <c r="E43" t="s" s="22">
        <v>67</v>
      </c>
      <c r="F43" t="s" s="30">
        <v>20</v>
      </c>
      <c r="G43" t="s" s="31">
        <v>17</v>
      </c>
      <c r="H43" s="25">
        <v>0.0263157894736842</v>
      </c>
      <c r="I43" s="25"/>
      <c r="J43" s="25" cm="1">
        <f t="array" ref="J43">H43+I43-K43</f>
        <v>0.0263157894736842</v>
      </c>
      <c r="K43" s="25"/>
      <c r="L43" s="25"/>
      <c r="M43" s="25"/>
    </row>
    <row r="44" ht="20.45" customHeight="1">
      <c r="A44" s="46">
        <v>2007</v>
      </c>
      <c r="B44" s="57">
        <v>39083</v>
      </c>
      <c r="C44" t="s" s="12">
        <v>14</v>
      </c>
      <c r="D44" t="s" s="32">
        <v>70</v>
      </c>
      <c r="E44" t="s" s="22">
        <v>67</v>
      </c>
      <c r="F44" t="s" s="30">
        <v>20</v>
      </c>
      <c r="G44" t="s" s="31">
        <v>17</v>
      </c>
      <c r="H44" s="25">
        <v>0.565335753176043</v>
      </c>
      <c r="I44" s="25"/>
      <c r="J44" s="25" cm="1">
        <f t="array" ref="J44">H44+I44-K44</f>
        <v>0.408348457350272</v>
      </c>
      <c r="K44" s="25">
        <v>0.156987295825771</v>
      </c>
      <c r="L44" s="25"/>
      <c r="M44" s="25"/>
    </row>
    <row r="45" ht="20.45" customHeight="1">
      <c r="A45" s="46">
        <v>2007</v>
      </c>
      <c r="B45" s="57">
        <v>39083</v>
      </c>
      <c r="C45" t="s" s="12">
        <v>14</v>
      </c>
      <c r="D45" t="s" s="32">
        <v>71</v>
      </c>
      <c r="E45" t="s" s="22">
        <v>67</v>
      </c>
      <c r="F45" t="s" s="30">
        <v>20</v>
      </c>
      <c r="G45" t="s" s="31">
        <v>17</v>
      </c>
      <c r="H45" s="25">
        <v>19.9337568058076</v>
      </c>
      <c r="I45" s="25"/>
      <c r="J45" s="25" cm="1">
        <f t="array" ref="J45">H45+I45-K45</f>
        <v>9.1606170598911</v>
      </c>
      <c r="K45" s="25">
        <v>10.7731397459165</v>
      </c>
      <c r="L45" s="25"/>
      <c r="M45" s="25"/>
    </row>
    <row r="46" ht="20.45" customHeight="1">
      <c r="A46" s="46">
        <v>2007</v>
      </c>
      <c r="B46" s="50">
        <v>39083</v>
      </c>
      <c r="C46" t="s" s="51">
        <v>14</v>
      </c>
      <c r="D46" t="s" s="32">
        <v>72</v>
      </c>
      <c r="E46" t="s" s="22">
        <v>67</v>
      </c>
      <c r="F46" t="s" s="30">
        <v>20</v>
      </c>
      <c r="G46" t="s" s="31">
        <v>17</v>
      </c>
      <c r="H46" s="25"/>
      <c r="I46" s="25">
        <v>1.26739088653023</v>
      </c>
      <c r="J46" s="25" cm="1">
        <f t="array" ref="J46">H46+I46-K46</f>
        <v>1.26739088653023</v>
      </c>
      <c r="K46" s="25"/>
      <c r="L46" s="25"/>
      <c r="M46" s="25"/>
    </row>
    <row r="47" ht="20.45" customHeight="1">
      <c r="A47" s="46">
        <v>2007</v>
      </c>
      <c r="B47" s="52">
        <v>39083</v>
      </c>
      <c r="C47" t="s" s="39">
        <v>14</v>
      </c>
      <c r="D47" t="s" s="32">
        <v>73</v>
      </c>
      <c r="E47" t="s" s="22">
        <v>67</v>
      </c>
      <c r="F47" t="s" s="30">
        <v>20</v>
      </c>
      <c r="G47" t="s" s="31">
        <v>17</v>
      </c>
      <c r="H47" s="25"/>
      <c r="I47" s="25">
        <v>0.912533797548057</v>
      </c>
      <c r="J47" s="25" cm="1">
        <f t="array" ref="J47">H47+I47-K47</f>
        <v>0.912533797548057</v>
      </c>
      <c r="K47" s="25"/>
      <c r="L47" s="25"/>
      <c r="M47" s="25"/>
    </row>
    <row r="48" ht="20.45" customHeight="1">
      <c r="A48" s="46">
        <v>2007</v>
      </c>
      <c r="B48" s="52">
        <v>39083</v>
      </c>
      <c r="C48" t="s" s="39">
        <v>14</v>
      </c>
      <c r="D48" t="s" s="29">
        <v>74</v>
      </c>
      <c r="E48" t="s" s="22">
        <v>75</v>
      </c>
      <c r="F48" t="s" s="30">
        <v>20</v>
      </c>
      <c r="G48" t="s" s="31">
        <v>17</v>
      </c>
      <c r="H48" s="25">
        <v>1.08711433756806</v>
      </c>
      <c r="I48" s="25">
        <v>27.0073502722323</v>
      </c>
      <c r="J48" s="25" cm="1">
        <f t="array" ref="J48">H48+I48-K48</f>
        <v>27.3703266787659</v>
      </c>
      <c r="K48" s="25">
        <v>0.724137931034483</v>
      </c>
      <c r="L48" s="25"/>
      <c r="M48" s="25"/>
    </row>
    <row r="49" ht="20.45" customHeight="1">
      <c r="A49" s="46">
        <v>2007</v>
      </c>
      <c r="B49" s="52">
        <v>39083</v>
      </c>
      <c r="C49" t="s" s="39">
        <v>14</v>
      </c>
      <c r="D49" t="s" s="29">
        <v>76</v>
      </c>
      <c r="E49" t="s" s="22">
        <v>75</v>
      </c>
      <c r="F49" t="s" s="30">
        <v>20</v>
      </c>
      <c r="G49" t="s" s="31">
        <v>17</v>
      </c>
      <c r="H49" s="25" cm="1">
        <f t="array" ref="H49">SUM(H50:H51)</f>
        <v>0</v>
      </c>
      <c r="I49" s="25" cm="1">
        <f t="array" ref="I49">SUM(I50:I51)</f>
        <v>0</v>
      </c>
      <c r="J49" s="25" cm="1">
        <f t="array" ref="J49">H49+I49-K49</f>
        <v>0</v>
      </c>
      <c r="K49" s="25" cm="1">
        <f t="array" ref="K49">SUM(K50:K51)</f>
        <v>0</v>
      </c>
      <c r="L49" s="25"/>
      <c r="M49" s="25"/>
    </row>
    <row r="50" ht="20.45" customHeight="1">
      <c r="A50" s="46">
        <v>2007</v>
      </c>
      <c r="B50" s="52">
        <v>39083</v>
      </c>
      <c r="C50" t="s" s="39">
        <v>14</v>
      </c>
      <c r="D50" t="s" s="32">
        <v>77</v>
      </c>
      <c r="E50" t="s" s="22">
        <v>75</v>
      </c>
      <c r="F50" t="s" s="30">
        <v>20</v>
      </c>
      <c r="G50" t="s" s="31">
        <v>17</v>
      </c>
      <c r="H50" s="25"/>
      <c r="I50" s="25"/>
      <c r="J50" s="25" cm="1">
        <f t="array" ref="J50">H50+I50-K50</f>
        <v>0</v>
      </c>
      <c r="K50" s="25"/>
      <c r="L50" s="25"/>
      <c r="M50" s="25"/>
    </row>
    <row r="51" ht="20.45" customHeight="1">
      <c r="A51" s="46">
        <v>2007</v>
      </c>
      <c r="B51" s="52">
        <v>39083</v>
      </c>
      <c r="C51" t="s" s="39">
        <v>14</v>
      </c>
      <c r="D51" t="s" s="32">
        <v>78</v>
      </c>
      <c r="E51" t="s" s="22">
        <v>75</v>
      </c>
      <c r="F51" t="s" s="30">
        <v>20</v>
      </c>
      <c r="G51" t="s" s="31">
        <v>17</v>
      </c>
      <c r="H51" s="25"/>
      <c r="I51" s="25"/>
      <c r="J51" s="25" cm="1">
        <f t="array" ref="J51">H51+I51-K51</f>
        <v>0</v>
      </c>
      <c r="K51" s="25"/>
      <c r="L51" s="25"/>
      <c r="M51" s="25"/>
    </row>
    <row r="52" ht="20.45" customHeight="1">
      <c r="A52" s="46">
        <v>2007</v>
      </c>
      <c r="B52" s="56">
        <v>39083</v>
      </c>
      <c r="C52" t="s" s="43">
        <v>14</v>
      </c>
      <c r="D52" t="s" s="32">
        <v>79</v>
      </c>
      <c r="E52" t="s" s="22">
        <v>75</v>
      </c>
      <c r="F52" t="s" s="30">
        <v>20</v>
      </c>
      <c r="G52" t="s" s="31">
        <v>17</v>
      </c>
      <c r="H52" s="25" cm="1">
        <f t="array" ref="H52">SUM(H53:H54)</f>
        <v>0</v>
      </c>
      <c r="I52" s="25" cm="1">
        <f t="array" ref="I52">SUM(I53:I54)</f>
        <v>27.0073502722323</v>
      </c>
      <c r="J52" s="25" cm="1">
        <f t="array" ref="J52">H52+I52-K52</f>
        <v>27.0073502722323</v>
      </c>
      <c r="K52" s="25" cm="1">
        <f t="array" ref="K52">SUM(K53:K54)</f>
        <v>0</v>
      </c>
      <c r="L52" s="25"/>
      <c r="M52" s="25"/>
    </row>
    <row r="53" ht="20.45" customHeight="1">
      <c r="A53" s="46">
        <v>2007</v>
      </c>
      <c r="B53" s="50">
        <v>39083</v>
      </c>
      <c r="C53" t="s" s="51">
        <v>14</v>
      </c>
      <c r="D53" t="s" s="32">
        <v>80</v>
      </c>
      <c r="E53" t="s" s="22">
        <v>75</v>
      </c>
      <c r="F53" t="s" s="30">
        <v>20</v>
      </c>
      <c r="G53" t="s" s="31">
        <v>17</v>
      </c>
      <c r="H53" s="25"/>
      <c r="I53" s="25"/>
      <c r="J53" s="25" cm="1">
        <f t="array" ref="J53">H53+I53-K53</f>
        <v>0</v>
      </c>
      <c r="K53" s="25"/>
      <c r="L53" s="25"/>
      <c r="M53" s="25"/>
    </row>
    <row r="54" ht="20.45" customHeight="1">
      <c r="A54" s="46">
        <v>2007</v>
      </c>
      <c r="B54" s="52">
        <v>39083</v>
      </c>
      <c r="C54" t="s" s="39">
        <v>14</v>
      </c>
      <c r="D54" t="s" s="32">
        <v>81</v>
      </c>
      <c r="E54" t="s" s="22">
        <v>75</v>
      </c>
      <c r="F54" t="s" s="30">
        <v>20</v>
      </c>
      <c r="G54" t="s" s="31">
        <v>17</v>
      </c>
      <c r="H54" s="25"/>
      <c r="I54" s="25">
        <v>27.0073502722323</v>
      </c>
      <c r="J54" s="25" cm="1">
        <f t="array" ref="J54">H54+I54-K54</f>
        <v>27.0073502722323</v>
      </c>
      <c r="K54" s="25"/>
      <c r="L54" s="25"/>
      <c r="M54" s="25"/>
    </row>
    <row r="55" ht="20.45" customHeight="1">
      <c r="A55" s="46">
        <v>2007</v>
      </c>
      <c r="B55" s="52">
        <v>39083</v>
      </c>
      <c r="C55" t="s" s="39">
        <v>14</v>
      </c>
      <c r="D55" t="s" s="29">
        <v>82</v>
      </c>
      <c r="E55" t="s" s="22">
        <v>83</v>
      </c>
      <c r="F55" t="s" s="30">
        <v>20</v>
      </c>
      <c r="G55" t="s" s="31">
        <v>17</v>
      </c>
      <c r="H55" s="25" cm="1">
        <f t="array" ref="H55">SUM(H56,H60,H64)</f>
        <v>272.781306715064</v>
      </c>
      <c r="I55" s="25" cm="1">
        <f t="array" ref="I55">SUM(I56,I60,I64)</f>
        <v>0</v>
      </c>
      <c r="J55" s="25" cm="1">
        <f t="array" ref="J55">H55+I55-K55</f>
        <v>108.831215970962</v>
      </c>
      <c r="K55" s="25" cm="1">
        <f t="array" ref="K55">SUM(K56,K60,K64)</f>
        <v>163.950090744102</v>
      </c>
      <c r="L55" s="25"/>
      <c r="M55" s="25"/>
    </row>
    <row r="56" ht="20.45" customHeight="1">
      <c r="A56" s="46">
        <v>2007</v>
      </c>
      <c r="B56" s="52">
        <v>39083</v>
      </c>
      <c r="C56" t="s" s="39">
        <v>14</v>
      </c>
      <c r="D56" t="s" s="29">
        <v>84</v>
      </c>
      <c r="E56" t="s" s="22">
        <v>85</v>
      </c>
      <c r="F56" t="s" s="30">
        <v>20</v>
      </c>
      <c r="G56" t="s" s="31">
        <v>17</v>
      </c>
      <c r="H56" s="25" cm="1">
        <f t="array" ref="H56">SUM(H57:H59)</f>
        <v>212.5</v>
      </c>
      <c r="I56" s="25" cm="1">
        <f t="array" ref="I56">SUM(I57:I59)</f>
        <v>0</v>
      </c>
      <c r="J56" s="25" cm="1">
        <f t="array" ref="J56">H56+I56-K56</f>
        <v>50.459165154265</v>
      </c>
      <c r="K56" s="25" cm="1">
        <f t="array" ref="K56">SUM(K57:K59)</f>
        <v>162.040834845735</v>
      </c>
      <c r="L56" s="25"/>
      <c r="M56" s="25"/>
    </row>
    <row r="57" ht="20.45" customHeight="1">
      <c r="A57" s="46">
        <v>2007</v>
      </c>
      <c r="B57" s="52">
        <v>39083</v>
      </c>
      <c r="C57" t="s" s="39">
        <v>14</v>
      </c>
      <c r="D57" t="s" s="32">
        <v>86</v>
      </c>
      <c r="E57" t="s" s="22">
        <v>85</v>
      </c>
      <c r="F57" t="s" s="30">
        <v>20</v>
      </c>
      <c r="G57" t="s" s="31">
        <v>17</v>
      </c>
      <c r="H57" s="25">
        <v>0.0499092558983666</v>
      </c>
      <c r="I57" s="25"/>
      <c r="J57" s="25" cm="1">
        <f t="array" ref="J57">H57+I57-K57</f>
        <v>0.0499092558983666</v>
      </c>
      <c r="K57" s="25"/>
      <c r="L57" s="25"/>
      <c r="M57" s="25"/>
    </row>
    <row r="58" ht="20.45" customHeight="1">
      <c r="A58" s="46">
        <v>2007</v>
      </c>
      <c r="B58" s="52">
        <v>39083</v>
      </c>
      <c r="C58" t="s" s="39">
        <v>14</v>
      </c>
      <c r="D58" t="s" s="32">
        <v>87</v>
      </c>
      <c r="E58" t="s" s="22">
        <v>85</v>
      </c>
      <c r="F58" t="s" s="30">
        <v>20</v>
      </c>
      <c r="G58" t="s" s="31">
        <v>17</v>
      </c>
      <c r="H58" s="25">
        <v>1.90199637023593</v>
      </c>
      <c r="I58" s="25"/>
      <c r="J58" s="25" cm="1">
        <f t="array" ref="J58">H58+I58-K58</f>
        <v>1.88294010889292</v>
      </c>
      <c r="K58" s="25">
        <v>0.0190562613430127</v>
      </c>
      <c r="L58" s="25"/>
      <c r="M58" s="25"/>
    </row>
    <row r="59" ht="20.45" customHeight="1">
      <c r="A59" s="46">
        <v>2007</v>
      </c>
      <c r="B59" s="52">
        <v>39083</v>
      </c>
      <c r="C59" t="s" s="39">
        <v>14</v>
      </c>
      <c r="D59" t="s" s="32">
        <v>88</v>
      </c>
      <c r="E59" t="s" s="22">
        <v>85</v>
      </c>
      <c r="F59" t="s" s="30">
        <v>20</v>
      </c>
      <c r="G59" t="s" s="31">
        <v>17</v>
      </c>
      <c r="H59" s="25">
        <v>210.548094373866</v>
      </c>
      <c r="I59" s="25"/>
      <c r="J59" s="25" cm="1">
        <f t="array" ref="J59">H59+I59-K59</f>
        <v>48.526315789474</v>
      </c>
      <c r="K59" s="25">
        <v>162.021778584392</v>
      </c>
      <c r="L59" s="25"/>
      <c r="M59" s="25"/>
    </row>
    <row r="60" ht="20.45" customHeight="1">
      <c r="A60" s="46">
        <v>2007</v>
      </c>
      <c r="B60" s="52">
        <v>39083</v>
      </c>
      <c r="C60" t="s" s="39">
        <v>14</v>
      </c>
      <c r="D60" t="s" s="29">
        <v>89</v>
      </c>
      <c r="E60" t="s" s="22">
        <v>90</v>
      </c>
      <c r="F60" t="s" s="30">
        <v>20</v>
      </c>
      <c r="G60" t="s" s="31">
        <v>17</v>
      </c>
      <c r="H60" s="25" cm="1">
        <f t="array" ref="H60">SUM(H61:H63)</f>
        <v>3.31578947368421</v>
      </c>
      <c r="I60" s="25" cm="1">
        <f t="array" ref="I60">SUM(I61:I63)</f>
        <v>0</v>
      </c>
      <c r="J60" s="25" cm="1">
        <f t="array" ref="J60">H60+I60-K60</f>
        <v>1.86297640653358</v>
      </c>
      <c r="K60" s="25" cm="1">
        <f t="array" ref="K60">SUM(K61:K63)</f>
        <v>1.45281306715063</v>
      </c>
      <c r="L60" s="25"/>
      <c r="M60" s="25"/>
    </row>
    <row r="61" ht="20.45" customHeight="1">
      <c r="A61" s="46">
        <v>2007</v>
      </c>
      <c r="B61" s="52">
        <v>39083</v>
      </c>
      <c r="C61" t="s" s="39">
        <v>14</v>
      </c>
      <c r="D61" t="s" s="32">
        <v>91</v>
      </c>
      <c r="E61" t="s" s="22">
        <v>90</v>
      </c>
      <c r="F61" t="s" s="30">
        <v>20</v>
      </c>
      <c r="G61" t="s" s="31">
        <v>17</v>
      </c>
      <c r="H61" s="25"/>
      <c r="I61" s="25"/>
      <c r="J61" s="25" cm="1">
        <f t="array" ref="J61">H61+I61-K61</f>
        <v>0</v>
      </c>
      <c r="K61" s="25"/>
      <c r="L61" s="25"/>
      <c r="M61" s="25"/>
    </row>
    <row r="62" ht="20.45" customHeight="1">
      <c r="A62" s="46">
        <v>2007</v>
      </c>
      <c r="B62" s="52">
        <v>39083</v>
      </c>
      <c r="C62" t="s" s="39">
        <v>14</v>
      </c>
      <c r="D62" t="s" s="32">
        <v>92</v>
      </c>
      <c r="E62" t="s" s="22">
        <v>90</v>
      </c>
      <c r="F62" t="s" s="30">
        <v>20</v>
      </c>
      <c r="G62" t="s" s="31">
        <v>17</v>
      </c>
      <c r="H62" s="25">
        <v>0.000907441016333938</v>
      </c>
      <c r="I62" s="25"/>
      <c r="J62" s="25" cm="1">
        <f t="array" ref="J62">H62+I62-K62</f>
        <v>-0.0245009074410164</v>
      </c>
      <c r="K62" s="25">
        <v>0.0254083484573503</v>
      </c>
      <c r="L62" s="25"/>
      <c r="M62" s="25"/>
    </row>
    <row r="63" ht="20.45" customHeight="1">
      <c r="A63" s="46">
        <v>2007</v>
      </c>
      <c r="B63" s="52">
        <v>39083</v>
      </c>
      <c r="C63" t="s" s="39">
        <v>14</v>
      </c>
      <c r="D63" t="s" s="32">
        <v>93</v>
      </c>
      <c r="E63" t="s" s="22">
        <v>90</v>
      </c>
      <c r="F63" t="s" s="30">
        <v>20</v>
      </c>
      <c r="G63" t="s" s="31">
        <v>17</v>
      </c>
      <c r="H63" s="25">
        <v>3.31488203266788</v>
      </c>
      <c r="I63" s="25"/>
      <c r="J63" s="25" cm="1">
        <f t="array" ref="J63">H63+I63-K63</f>
        <v>1.8874773139746</v>
      </c>
      <c r="K63" s="25">
        <v>1.42740471869328</v>
      </c>
      <c r="L63" s="25"/>
      <c r="M63" s="25"/>
    </row>
    <row r="64" ht="20.45" customHeight="1">
      <c r="A64" s="46">
        <v>2007</v>
      </c>
      <c r="B64" s="56">
        <v>39083</v>
      </c>
      <c r="C64" t="s" s="43">
        <v>14</v>
      </c>
      <c r="D64" t="s" s="29">
        <v>94</v>
      </c>
      <c r="E64" s="14"/>
      <c r="F64" t="s" s="30">
        <v>20</v>
      </c>
      <c r="G64" t="s" s="31">
        <v>17</v>
      </c>
      <c r="H64" s="25">
        <v>56.9655172413793</v>
      </c>
      <c r="I64" s="25"/>
      <c r="J64" s="25" cm="1">
        <f t="array" ref="J64">H64+I64-K64</f>
        <v>56.5090744101633</v>
      </c>
      <c r="K64" s="25">
        <v>0.456442831215971</v>
      </c>
      <c r="L64" s="25"/>
      <c r="M64" s="25"/>
    </row>
    <row r="65" ht="20.45" customHeight="1">
      <c r="A65" s="46">
        <v>2007</v>
      </c>
      <c r="B65" s="50">
        <v>39083</v>
      </c>
      <c r="C65" t="s" s="51">
        <v>14</v>
      </c>
      <c r="D65" t="s" s="29">
        <v>95</v>
      </c>
      <c r="E65" t="s" s="22">
        <v>96</v>
      </c>
      <c r="F65" t="s" s="30">
        <v>20</v>
      </c>
      <c r="G65" t="s" s="31">
        <v>17</v>
      </c>
      <c r="H65" s="25" cm="1">
        <f t="array" ref="H65">SUM(H66:H68)</f>
        <v>3.9546279491833</v>
      </c>
      <c r="I65" s="25" cm="1">
        <f t="array" ref="I65">SUM(I66:I68)</f>
        <v>9.99966969147005</v>
      </c>
      <c r="J65" s="25" cm="1">
        <f t="array" ref="J65">H65+I65-K65</f>
        <v>13.8817023593466</v>
      </c>
      <c r="K65" s="25" cm="1">
        <f t="array" ref="K65">SUM(K66:K68)</f>
        <v>0.0725952813067151</v>
      </c>
      <c r="L65" s="25"/>
      <c r="M65" s="25"/>
    </row>
    <row r="66" ht="20.45" customHeight="1">
      <c r="A66" s="46">
        <v>2007</v>
      </c>
      <c r="B66" s="52">
        <v>39083</v>
      </c>
      <c r="C66" t="s" s="39">
        <v>14</v>
      </c>
      <c r="D66" t="s" s="29">
        <v>97</v>
      </c>
      <c r="E66" t="s" s="22">
        <v>98</v>
      </c>
      <c r="F66" t="s" s="30">
        <v>20</v>
      </c>
      <c r="G66" t="s" s="31">
        <v>17</v>
      </c>
      <c r="H66" s="25">
        <v>2.24137931034483</v>
      </c>
      <c r="I66" s="25">
        <v>9.99966969147005</v>
      </c>
      <c r="J66" s="25" cm="1">
        <f t="array" ref="J66">H66+I66-K66</f>
        <v>12.1684537205082</v>
      </c>
      <c r="K66" s="25">
        <v>0.0725952813067151</v>
      </c>
      <c r="L66" s="25"/>
      <c r="M66" s="25"/>
    </row>
    <row r="67" ht="20.45" customHeight="1">
      <c r="A67" s="26">
        <v>2007</v>
      </c>
      <c r="B67" s="42">
        <v>39083</v>
      </c>
      <c r="C67" t="s" s="43">
        <v>14</v>
      </c>
      <c r="D67" t="s" s="29">
        <v>99</v>
      </c>
      <c r="E67" t="s" s="22">
        <v>100</v>
      </c>
      <c r="F67" t="s" s="30">
        <v>20</v>
      </c>
      <c r="G67" t="s" s="31">
        <v>17</v>
      </c>
      <c r="H67" s="25">
        <v>1.19419237749546</v>
      </c>
      <c r="I67" s="25"/>
      <c r="J67" s="25" cm="1">
        <f t="array" ref="J67">H67+I67-K67</f>
        <v>1.19419237749546</v>
      </c>
      <c r="K67" s="25"/>
      <c r="L67" s="25"/>
      <c r="M67" s="25"/>
    </row>
    <row r="68" ht="20.45" customHeight="1">
      <c r="A68" s="46">
        <v>2007</v>
      </c>
      <c r="B68" s="47">
        <v>39083</v>
      </c>
      <c r="C68" t="s" s="20">
        <v>14</v>
      </c>
      <c r="D68" t="s" s="32">
        <v>101</v>
      </c>
      <c r="E68" t="s" s="22">
        <v>102</v>
      </c>
      <c r="F68" t="s" s="30">
        <v>20</v>
      </c>
      <c r="G68" t="s" s="31">
        <v>17</v>
      </c>
      <c r="H68" s="25">
        <v>0.519056261343013</v>
      </c>
      <c r="I68" s="25"/>
      <c r="J68" s="25" cm="1">
        <f t="array" ref="J68">H68+I68-K68</f>
        <v>0.519056261343013</v>
      </c>
      <c r="K68" s="25"/>
      <c r="L68" s="25"/>
      <c r="M68" s="25"/>
    </row>
    <row r="69" ht="20.45" customHeight="1">
      <c r="A69" s="46">
        <v>2007</v>
      </c>
      <c r="B69" s="58">
        <v>39083</v>
      </c>
      <c r="C69" t="s" s="35">
        <v>14</v>
      </c>
      <c r="D69" t="s" s="29">
        <v>103</v>
      </c>
      <c r="E69" t="s" s="22">
        <v>104</v>
      </c>
      <c r="F69" t="s" s="30">
        <v>20</v>
      </c>
      <c r="G69" t="s" s="31">
        <v>17</v>
      </c>
      <c r="H69" s="25" cm="1">
        <f t="array" ref="H69">SUM(H70:H73)</f>
        <v>92.70326678765881</v>
      </c>
      <c r="I69" s="25" cm="1">
        <f t="array" ref="I69">SUM(I70:I73)</f>
        <v>0</v>
      </c>
      <c r="J69" s="25" cm="1">
        <f t="array" ref="J69">H69+I69-K69</f>
        <v>59.4909255898366</v>
      </c>
      <c r="K69" s="25" cm="1">
        <f t="array" ref="K69">SUM(K70:K73)</f>
        <v>33.2123411978222</v>
      </c>
      <c r="L69" s="25"/>
      <c r="M69" s="25"/>
    </row>
    <row r="70" ht="20.45" customHeight="1">
      <c r="A70" s="46">
        <v>2007</v>
      </c>
      <c r="B70" s="52">
        <v>39083</v>
      </c>
      <c r="C70" t="s" s="39">
        <v>14</v>
      </c>
      <c r="D70" t="s" s="29">
        <v>105</v>
      </c>
      <c r="E70" t="s" s="22">
        <v>106</v>
      </c>
      <c r="F70" t="s" s="30">
        <v>20</v>
      </c>
      <c r="G70" t="s" s="31">
        <v>17</v>
      </c>
      <c r="H70" s="25"/>
      <c r="I70" s="25"/>
      <c r="J70" s="25" cm="1">
        <f t="array" ref="J70">H70+I70-K70</f>
        <v>0</v>
      </c>
      <c r="K70" s="25"/>
      <c r="L70" s="25"/>
      <c r="M70" s="25"/>
    </row>
    <row r="71" ht="20.45" customHeight="1">
      <c r="A71" s="46">
        <v>2007</v>
      </c>
      <c r="B71" s="52">
        <v>39083</v>
      </c>
      <c r="C71" t="s" s="39">
        <v>14</v>
      </c>
      <c r="D71" t="s" s="29">
        <v>107</v>
      </c>
      <c r="E71" t="s" s="22">
        <v>108</v>
      </c>
      <c r="F71" t="s" s="30">
        <v>20</v>
      </c>
      <c r="G71" t="s" s="31">
        <v>17</v>
      </c>
      <c r="H71" s="25">
        <v>78.97005444646101</v>
      </c>
      <c r="I71" s="25"/>
      <c r="J71" s="25" cm="1">
        <f t="array" ref="J71">H71+I71-K71</f>
        <v>60.8983666061706</v>
      </c>
      <c r="K71" s="25">
        <v>18.0716878402904</v>
      </c>
      <c r="L71" s="25"/>
      <c r="M71" s="25"/>
    </row>
    <row r="72" ht="20.45" customHeight="1">
      <c r="A72" s="46">
        <v>2007</v>
      </c>
      <c r="B72" s="52">
        <v>39083</v>
      </c>
      <c r="C72" t="s" s="39">
        <v>14</v>
      </c>
      <c r="D72" t="s" s="29">
        <v>109</v>
      </c>
      <c r="E72" t="s" s="22">
        <v>110</v>
      </c>
      <c r="F72" t="s" s="30">
        <v>20</v>
      </c>
      <c r="G72" t="s" s="31">
        <v>17</v>
      </c>
      <c r="H72" s="25">
        <v>0.462794918330309</v>
      </c>
      <c r="I72" s="25"/>
      <c r="J72" s="25" cm="1">
        <f t="array" ref="J72">H72+I72-K72</f>
        <v>0.459165154264973</v>
      </c>
      <c r="K72" s="25">
        <v>0.00362976406533575</v>
      </c>
      <c r="L72" s="25"/>
      <c r="M72" s="25"/>
    </row>
    <row r="73" ht="20.45" customHeight="1">
      <c r="A73" s="46">
        <v>2007</v>
      </c>
      <c r="B73" s="52">
        <v>39083</v>
      </c>
      <c r="C73" t="s" s="39">
        <v>14</v>
      </c>
      <c r="D73" t="s" s="32">
        <v>111</v>
      </c>
      <c r="E73" t="s" s="22">
        <v>110</v>
      </c>
      <c r="F73" t="s" s="30">
        <v>20</v>
      </c>
      <c r="G73" t="s" s="31">
        <v>17</v>
      </c>
      <c r="H73" s="25" cm="1">
        <f t="array" ref="H73">SUM(H74:H75)</f>
        <v>13.2704174228675</v>
      </c>
      <c r="I73" s="25" cm="1">
        <f t="array" ref="I73">SUM(I74:I75)</f>
        <v>0</v>
      </c>
      <c r="J73" s="25" cm="1">
        <f t="array" ref="J73">H73+I73-K73</f>
        <v>-1.866606170599</v>
      </c>
      <c r="K73" s="25" cm="1">
        <f t="array" ref="K73">SUM(K74:K75)</f>
        <v>15.1370235934665</v>
      </c>
      <c r="L73" s="25"/>
      <c r="M73" s="25"/>
    </row>
    <row r="74" ht="20.45" customHeight="1">
      <c r="A74" s="46">
        <v>2007</v>
      </c>
      <c r="B74" s="52">
        <v>39083</v>
      </c>
      <c r="C74" t="s" s="39">
        <v>14</v>
      </c>
      <c r="D74" t="s" s="32">
        <v>112</v>
      </c>
      <c r="E74" t="s" s="22">
        <v>110</v>
      </c>
      <c r="F74" t="s" s="30">
        <v>20</v>
      </c>
      <c r="G74" t="s" s="31">
        <v>17</v>
      </c>
      <c r="H74" s="25">
        <v>0.00362976406533575</v>
      </c>
      <c r="I74" s="25"/>
      <c r="J74" s="25" cm="1">
        <f t="array" ref="J74">H74+I74-K74</f>
        <v>0.00181488203266787</v>
      </c>
      <c r="K74" s="25">
        <v>0.00181488203266788</v>
      </c>
      <c r="L74" s="25"/>
      <c r="M74" s="25"/>
    </row>
    <row r="75" ht="20.45" customHeight="1">
      <c r="A75" s="46">
        <v>2007</v>
      </c>
      <c r="B75" s="52">
        <v>39083</v>
      </c>
      <c r="C75" t="s" s="39">
        <v>14</v>
      </c>
      <c r="D75" t="s" s="29">
        <v>113</v>
      </c>
      <c r="E75" t="s" s="22">
        <v>100</v>
      </c>
      <c r="F75" t="s" s="30">
        <v>20</v>
      </c>
      <c r="G75" t="s" s="31">
        <v>17</v>
      </c>
      <c r="H75" s="25">
        <v>13.2667876588022</v>
      </c>
      <c r="I75" s="25"/>
      <c r="J75" s="25" cm="1">
        <f t="array" ref="J75">H75+I75-K75</f>
        <v>-1.8684210526316</v>
      </c>
      <c r="K75" s="25">
        <v>15.1352087114338</v>
      </c>
      <c r="L75" s="25"/>
      <c r="M75" s="25"/>
    </row>
    <row r="76" ht="20.45" customHeight="1">
      <c r="A76" s="46">
        <v>2007</v>
      </c>
      <c r="B76" s="53">
        <v>39083</v>
      </c>
      <c r="C76" t="s" s="54">
        <v>14</v>
      </c>
      <c r="D76" t="s" s="32">
        <v>114</v>
      </c>
      <c r="E76" t="s" s="22">
        <v>100</v>
      </c>
      <c r="F76" t="s" s="30">
        <v>20</v>
      </c>
      <c r="G76" t="s" s="31">
        <v>17</v>
      </c>
      <c r="H76" s="25" cm="1">
        <f t="array" ref="H76">SUM(H77:H84)</f>
        <v>930.095281306715</v>
      </c>
      <c r="I76" s="25" cm="1">
        <f t="array" ref="I76">SUM(I77:I84)</f>
        <v>0</v>
      </c>
      <c r="J76" s="25" cm="1">
        <f t="array" ref="J76">H76+I76-K76</f>
        <v>220.301270417423</v>
      </c>
      <c r="K76" s="25" cm="1">
        <f t="array" ref="K76">SUM(K77:K84)</f>
        <v>709.7940108892921</v>
      </c>
      <c r="L76" s="25"/>
      <c r="M76" s="25"/>
    </row>
    <row r="77" ht="20.45" customHeight="1">
      <c r="A77" s="46">
        <v>2007</v>
      </c>
      <c r="B77" s="55">
        <v>39083</v>
      </c>
      <c r="C77" t="s" s="28">
        <v>14</v>
      </c>
      <c r="D77" t="s" s="32">
        <v>115</v>
      </c>
      <c r="E77" t="s" s="22">
        <v>100</v>
      </c>
      <c r="F77" t="s" s="30">
        <v>20</v>
      </c>
      <c r="G77" t="s" s="31">
        <v>17</v>
      </c>
      <c r="H77" s="25">
        <v>0.246823956442831</v>
      </c>
      <c r="I77" s="25"/>
      <c r="J77" s="25" cm="1">
        <f t="array" ref="J77">H77+I77-K77</f>
        <v>0.246823956442831</v>
      </c>
      <c r="K77" s="25"/>
      <c r="L77" s="25"/>
      <c r="M77" s="25"/>
    </row>
    <row r="78" ht="20.45" customHeight="1">
      <c r="A78" s="46">
        <v>2007</v>
      </c>
      <c r="B78" s="55">
        <v>39083</v>
      </c>
      <c r="C78" t="s" s="28">
        <v>14</v>
      </c>
      <c r="D78" t="s" s="32">
        <v>116</v>
      </c>
      <c r="E78" t="s" s="22">
        <v>100</v>
      </c>
      <c r="F78" t="s" s="30">
        <v>20</v>
      </c>
      <c r="G78" t="s" s="31">
        <v>17</v>
      </c>
      <c r="H78" s="25">
        <v>41.8856624319419</v>
      </c>
      <c r="I78" s="25"/>
      <c r="J78" s="25" cm="1">
        <f t="array" ref="J78">H78+I78-K78</f>
        <v>24.2568058076225</v>
      </c>
      <c r="K78" s="25">
        <v>17.6288566243194</v>
      </c>
      <c r="L78" s="25"/>
      <c r="M78" s="25"/>
    </row>
    <row r="79" ht="20.45" customHeight="1">
      <c r="A79" s="46">
        <v>2007</v>
      </c>
      <c r="B79" s="48">
        <v>39083</v>
      </c>
      <c r="C79" t="s" s="49">
        <v>14</v>
      </c>
      <c r="D79" t="s" s="32">
        <v>117</v>
      </c>
      <c r="E79" t="s" s="22">
        <v>100</v>
      </c>
      <c r="F79" t="s" s="30">
        <v>20</v>
      </c>
      <c r="G79" t="s" s="31">
        <v>17</v>
      </c>
      <c r="H79" s="25">
        <v>0.665154264972777</v>
      </c>
      <c r="I79" s="25"/>
      <c r="J79" s="25" cm="1">
        <f t="array" ref="J79">H79+I79-K79</f>
        <v>-60.1361161524501</v>
      </c>
      <c r="K79" s="25">
        <v>60.8012704174229</v>
      </c>
      <c r="L79" s="25"/>
      <c r="M79" s="25"/>
    </row>
    <row r="80" ht="20.45" customHeight="1">
      <c r="A80" s="46">
        <v>2007</v>
      </c>
      <c r="B80" s="50">
        <v>39083</v>
      </c>
      <c r="C80" t="s" s="51">
        <v>14</v>
      </c>
      <c r="D80" t="s" s="32">
        <v>118</v>
      </c>
      <c r="E80" s="14"/>
      <c r="F80" t="s" s="30">
        <v>20</v>
      </c>
      <c r="G80" t="s" s="31">
        <v>17</v>
      </c>
      <c r="H80" s="25">
        <v>99.6914700544465</v>
      </c>
      <c r="I80" s="25"/>
      <c r="J80" s="25" cm="1">
        <f t="array" ref="J80">H80+I80-K80</f>
        <v>67.73956442831221</v>
      </c>
      <c r="K80" s="25">
        <v>31.9519056261343</v>
      </c>
      <c r="L80" s="25"/>
      <c r="M80" s="25"/>
    </row>
    <row r="81" ht="20.45" customHeight="1">
      <c r="A81" s="46">
        <v>2007</v>
      </c>
      <c r="B81" s="52">
        <v>39083</v>
      </c>
      <c r="C81" t="s" s="39">
        <v>14</v>
      </c>
      <c r="D81" t="s" s="32">
        <v>119</v>
      </c>
      <c r="E81" s="14"/>
      <c r="F81" t="s" s="30">
        <v>20</v>
      </c>
      <c r="G81" t="s" s="31">
        <v>17</v>
      </c>
      <c r="H81" s="25">
        <v>142.183303085299</v>
      </c>
      <c r="I81" s="25"/>
      <c r="J81" s="25" cm="1">
        <f t="array" ref="J81">H81+I81-K81</f>
        <v>96.715970961887</v>
      </c>
      <c r="K81" s="25">
        <v>45.467332123412</v>
      </c>
      <c r="L81" s="25"/>
      <c r="M81" s="25"/>
    </row>
    <row r="82" ht="20.45" customHeight="1">
      <c r="A82" s="46">
        <v>2007</v>
      </c>
      <c r="B82" s="52">
        <v>39083</v>
      </c>
      <c r="C82" t="s" s="39">
        <v>14</v>
      </c>
      <c r="D82" t="s" s="32">
        <v>120</v>
      </c>
      <c r="E82" s="14"/>
      <c r="F82" t="s" s="30">
        <v>20</v>
      </c>
      <c r="G82" t="s" s="31">
        <v>17</v>
      </c>
      <c r="H82" s="25">
        <v>3.64609800362976</v>
      </c>
      <c r="I82" s="25"/>
      <c r="J82" s="25" cm="1">
        <f t="array" ref="J82">H82+I82-K82</f>
        <v>3.64609800362976</v>
      </c>
      <c r="K82" s="25"/>
      <c r="L82" s="25"/>
      <c r="M82" s="25"/>
    </row>
    <row r="83" ht="20.45" customHeight="1">
      <c r="A83" s="46">
        <v>2007</v>
      </c>
      <c r="B83" s="52">
        <v>39083</v>
      </c>
      <c r="C83" t="s" s="39">
        <v>14</v>
      </c>
      <c r="D83" t="s" s="32">
        <v>121</v>
      </c>
      <c r="E83" s="14"/>
      <c r="F83" t="s" s="30">
        <v>20</v>
      </c>
      <c r="G83" t="s" s="31">
        <v>17</v>
      </c>
      <c r="H83" s="25">
        <v>3.21687840290381</v>
      </c>
      <c r="I83" s="25"/>
      <c r="J83" s="25" cm="1">
        <f t="array" ref="J83">H83+I83-K83</f>
        <v>-38.4718693284937</v>
      </c>
      <c r="K83" s="25">
        <v>41.6887477313975</v>
      </c>
      <c r="L83" s="25"/>
      <c r="M83" s="25"/>
    </row>
    <row r="84" ht="20.45" customHeight="1">
      <c r="A84" s="46">
        <v>2007</v>
      </c>
      <c r="B84" s="56">
        <v>39083</v>
      </c>
      <c r="C84" t="s" s="43">
        <v>14</v>
      </c>
      <c r="D84" t="s" s="21">
        <v>122</v>
      </c>
      <c r="E84" s="14"/>
      <c r="F84" t="s" s="30">
        <v>20</v>
      </c>
      <c r="G84" t="s" s="31">
        <v>17</v>
      </c>
      <c r="H84" s="25">
        <v>638.559891107078</v>
      </c>
      <c r="I84" s="25"/>
      <c r="J84" s="25" cm="1">
        <f t="array" ref="J84">H84+I84-K84</f>
        <v>126.303992740472</v>
      </c>
      <c r="K84" s="25">
        <v>512.2558983666059</v>
      </c>
      <c r="L84" s="25"/>
      <c r="M84" s="25"/>
    </row>
    <row r="85" ht="20.45" customHeight="1">
      <c r="A85" s="46">
        <v>2007</v>
      </c>
      <c r="B85" s="57">
        <v>39083</v>
      </c>
      <c r="C85" t="s" s="12">
        <v>14</v>
      </c>
      <c r="D85" t="s" s="32">
        <v>123</v>
      </c>
      <c r="E85" t="s" s="22">
        <v>124</v>
      </c>
      <c r="F85" t="s" s="30">
        <v>20</v>
      </c>
      <c r="G85" t="s" s="31">
        <v>17</v>
      </c>
      <c r="H85" s="25" cm="1">
        <f t="array" ref="H85">SUM(H86,H89,H99)</f>
        <v>4712.041742286750</v>
      </c>
      <c r="I85" s="25" cm="1">
        <f t="array" ref="I85">SUM(I86,I89,I99)</f>
        <v>0</v>
      </c>
      <c r="J85" s="25" cm="1">
        <f t="array" ref="J85">H85+I85-K85</f>
        <v>-207.794918330310</v>
      </c>
      <c r="K85" s="25" cm="1">
        <f t="array" ref="K85">SUM(K86,K89,K99)</f>
        <v>4919.836660617060</v>
      </c>
      <c r="L85" s="25"/>
      <c r="M85" s="25"/>
    </row>
    <row r="86" ht="20.45" customHeight="1">
      <c r="A86" s="46">
        <v>2007</v>
      </c>
      <c r="B86" s="50">
        <v>39083</v>
      </c>
      <c r="C86" t="s" s="51">
        <v>14</v>
      </c>
      <c r="D86" t="s" s="32">
        <v>125</v>
      </c>
      <c r="E86" t="s" s="22">
        <v>124</v>
      </c>
      <c r="F86" t="s" s="30">
        <v>20</v>
      </c>
      <c r="G86" t="s" s="31">
        <v>17</v>
      </c>
      <c r="H86" s="25" cm="1">
        <f t="array" ref="H86">SUM(H87:H88)</f>
        <v>101.463702359347</v>
      </c>
      <c r="I86" s="25" cm="1">
        <f t="array" ref="I86">SUM(I87:I88)</f>
        <v>0</v>
      </c>
      <c r="J86" s="25" cm="1">
        <f t="array" ref="J86">H86+I86-K86</f>
        <v>-31.554446460979</v>
      </c>
      <c r="K86" s="25" cm="1">
        <f t="array" ref="K86">SUM(K87:K88)</f>
        <v>133.018148820326</v>
      </c>
      <c r="L86" s="25"/>
      <c r="M86" s="25"/>
    </row>
    <row r="87" ht="20.45" customHeight="1">
      <c r="A87" s="46">
        <v>2007</v>
      </c>
      <c r="B87" s="56">
        <v>39083</v>
      </c>
      <c r="C87" t="s" s="43">
        <v>14</v>
      </c>
      <c r="D87" t="s" s="29">
        <v>126</v>
      </c>
      <c r="E87" t="s" s="22">
        <v>127</v>
      </c>
      <c r="F87" t="s" s="30">
        <v>20</v>
      </c>
      <c r="G87" t="s" s="31">
        <v>17</v>
      </c>
      <c r="H87" s="25">
        <v>46.5825771324864</v>
      </c>
      <c r="I87" s="25"/>
      <c r="J87" s="25" cm="1">
        <f t="array" ref="J87">H87+I87-K87</f>
        <v>-71.7931034482756</v>
      </c>
      <c r="K87" s="25">
        <v>118.375680580762</v>
      </c>
      <c r="L87" s="25"/>
      <c r="M87" s="25"/>
    </row>
    <row r="88" ht="20.45" customHeight="1">
      <c r="A88" s="46">
        <v>2007</v>
      </c>
      <c r="B88" s="57">
        <v>39083</v>
      </c>
      <c r="C88" t="s" s="12">
        <v>14</v>
      </c>
      <c r="D88" t="s" s="32">
        <v>128</v>
      </c>
      <c r="E88" t="s" s="22">
        <v>129</v>
      </c>
      <c r="F88" t="s" s="30">
        <v>20</v>
      </c>
      <c r="G88" t="s" s="31">
        <v>17</v>
      </c>
      <c r="H88" s="25">
        <v>54.8811252268602</v>
      </c>
      <c r="I88" s="25"/>
      <c r="J88" s="25" cm="1">
        <f t="array" ref="J88">H88+I88-K88</f>
        <v>40.2386569872958</v>
      </c>
      <c r="K88" s="25">
        <v>14.6424682395644</v>
      </c>
      <c r="L88" s="25"/>
      <c r="M88" s="25"/>
    </row>
    <row r="89" ht="20.45" customHeight="1">
      <c r="A89" s="46">
        <v>2007</v>
      </c>
      <c r="B89" s="57">
        <v>39083</v>
      </c>
      <c r="C89" t="s" s="12">
        <v>14</v>
      </c>
      <c r="D89" t="s" s="32">
        <v>130</v>
      </c>
      <c r="E89" t="s" s="22">
        <v>131</v>
      </c>
      <c r="F89" t="s" s="30">
        <v>20</v>
      </c>
      <c r="G89" t="s" s="31">
        <v>17</v>
      </c>
      <c r="H89" s="25" cm="1">
        <f t="array" ref="H89">SUM(H90:H98)</f>
        <v>0.197822141560799</v>
      </c>
      <c r="I89" s="25" cm="1">
        <f t="array" ref="I89">SUM(I90:I98)</f>
        <v>0</v>
      </c>
      <c r="J89" s="25" cm="1">
        <f t="array" ref="J89">H89+I89-K89</f>
        <v>-35.3756805807622</v>
      </c>
      <c r="K89" s="25" cm="1">
        <f t="array" ref="K89">SUM(K90:K98)</f>
        <v>35.573502722323</v>
      </c>
      <c r="L89" s="25"/>
      <c r="M89" s="25"/>
    </row>
    <row r="90" ht="20.45" customHeight="1">
      <c r="A90" s="46">
        <v>2007</v>
      </c>
      <c r="B90" s="57">
        <v>39083</v>
      </c>
      <c r="C90" t="s" s="12">
        <v>14</v>
      </c>
      <c r="D90" t="s" s="32">
        <v>132</v>
      </c>
      <c r="E90" t="s" s="22">
        <v>133</v>
      </c>
      <c r="F90" t="s" s="30">
        <v>20</v>
      </c>
      <c r="G90" t="s" s="31">
        <v>17</v>
      </c>
      <c r="H90" s="25">
        <v>0.108892921960073</v>
      </c>
      <c r="I90" s="25"/>
      <c r="J90" s="25" cm="1">
        <f t="array" ref="J90">H90+I90-K90</f>
        <v>0.108892921960073</v>
      </c>
      <c r="K90" s="25"/>
      <c r="L90" s="25"/>
      <c r="M90" s="25"/>
    </row>
    <row r="91" ht="20.45" customHeight="1">
      <c r="A91" s="46">
        <v>2007</v>
      </c>
      <c r="B91" s="57">
        <v>39083</v>
      </c>
      <c r="C91" t="s" s="12">
        <v>14</v>
      </c>
      <c r="D91" t="s" s="32">
        <v>134</v>
      </c>
      <c r="E91" t="s" s="22">
        <v>135</v>
      </c>
      <c r="F91" t="s" s="30">
        <v>20</v>
      </c>
      <c r="G91" t="s" s="31">
        <v>17</v>
      </c>
      <c r="H91" s="25"/>
      <c r="I91" s="25"/>
      <c r="J91" s="25" cm="1">
        <f t="array" ref="J91">H91+I91-K91</f>
        <v>0</v>
      </c>
      <c r="K91" s="25"/>
      <c r="L91" s="25"/>
      <c r="M91" s="25"/>
    </row>
    <row r="92" ht="20.45" customHeight="1">
      <c r="A92" s="46">
        <v>2007</v>
      </c>
      <c r="B92" s="57">
        <v>39083</v>
      </c>
      <c r="C92" t="s" s="12">
        <v>14</v>
      </c>
      <c r="D92" t="s" s="32">
        <v>136</v>
      </c>
      <c r="E92" t="s" s="22">
        <v>137</v>
      </c>
      <c r="F92" t="s" s="30">
        <v>20</v>
      </c>
      <c r="G92" t="s" s="31">
        <v>17</v>
      </c>
      <c r="H92" s="25"/>
      <c r="I92" s="25"/>
      <c r="J92" s="25" cm="1">
        <f t="array" ref="J92">H92+I92-K92</f>
        <v>0</v>
      </c>
      <c r="K92" s="25"/>
      <c r="L92" s="25"/>
      <c r="M92" s="25"/>
    </row>
    <row r="93" ht="20.45" customHeight="1">
      <c r="A93" s="46">
        <v>2007</v>
      </c>
      <c r="B93" s="50">
        <v>39083</v>
      </c>
      <c r="C93" t="s" s="51">
        <v>14</v>
      </c>
      <c r="D93" t="s" s="32">
        <v>138</v>
      </c>
      <c r="E93" t="s" s="22">
        <v>139</v>
      </c>
      <c r="F93" t="s" s="30">
        <v>20</v>
      </c>
      <c r="G93" t="s" s="31">
        <v>17</v>
      </c>
      <c r="H93" s="25"/>
      <c r="I93" s="25"/>
      <c r="J93" s="25" cm="1">
        <f t="array" ref="J93">H93+I93-K93</f>
        <v>0</v>
      </c>
      <c r="K93" s="25"/>
      <c r="L93" s="25"/>
      <c r="M93" s="25"/>
    </row>
    <row r="94" ht="20.45" customHeight="1">
      <c r="A94" s="46">
        <v>2007</v>
      </c>
      <c r="B94" s="52">
        <v>39083</v>
      </c>
      <c r="C94" t="s" s="39">
        <v>14</v>
      </c>
      <c r="D94" t="s" s="29">
        <v>140</v>
      </c>
      <c r="E94" t="s" s="22">
        <v>141</v>
      </c>
      <c r="F94" t="s" s="30">
        <v>20</v>
      </c>
      <c r="G94" t="s" s="31">
        <v>17</v>
      </c>
      <c r="H94" s="25"/>
      <c r="I94" s="25"/>
      <c r="J94" s="25" cm="1">
        <f t="array" ref="J94">H94+I94-K94</f>
        <v>0</v>
      </c>
      <c r="K94" s="25"/>
      <c r="L94" s="25"/>
      <c r="M94" s="25"/>
    </row>
    <row r="95" ht="20.45" customHeight="1">
      <c r="A95" s="46">
        <v>2007</v>
      </c>
      <c r="B95" s="52">
        <v>39083</v>
      </c>
      <c r="C95" t="s" s="39">
        <v>14</v>
      </c>
      <c r="D95" t="s" s="29">
        <v>142</v>
      </c>
      <c r="E95" t="s" s="22">
        <v>143</v>
      </c>
      <c r="F95" t="s" s="30">
        <v>20</v>
      </c>
      <c r="G95" t="s" s="31">
        <v>17</v>
      </c>
      <c r="H95" s="25"/>
      <c r="I95" s="25"/>
      <c r="J95" s="25" cm="1">
        <f t="array" ref="J95">H95+I95-K95</f>
        <v>0</v>
      </c>
      <c r="K95" s="25"/>
      <c r="L95" s="25"/>
      <c r="M95" s="25"/>
    </row>
    <row r="96" ht="20.45" customHeight="1">
      <c r="A96" s="46">
        <v>2007</v>
      </c>
      <c r="B96" s="52">
        <v>39083</v>
      </c>
      <c r="C96" t="s" s="39">
        <v>14</v>
      </c>
      <c r="D96" t="s" s="29">
        <v>144</v>
      </c>
      <c r="E96" t="s" s="22">
        <v>145</v>
      </c>
      <c r="F96" t="s" s="30">
        <v>20</v>
      </c>
      <c r="G96" t="s" s="31">
        <v>17</v>
      </c>
      <c r="H96" s="25">
        <v>0.0807622504537205</v>
      </c>
      <c r="I96" s="25"/>
      <c r="J96" s="25" cm="1">
        <f t="array" ref="J96">H96+I96-K96</f>
        <v>-0.0317604355716875</v>
      </c>
      <c r="K96" s="25">
        <v>0.112522686025408</v>
      </c>
      <c r="L96" s="25"/>
      <c r="M96" s="25"/>
    </row>
    <row r="97" ht="20.45" customHeight="1">
      <c r="A97" s="46">
        <v>2007</v>
      </c>
      <c r="B97" s="52">
        <v>39083</v>
      </c>
      <c r="C97" t="s" s="39">
        <v>14</v>
      </c>
      <c r="D97" t="s" s="29">
        <v>146</v>
      </c>
      <c r="E97" t="s" s="22">
        <v>147</v>
      </c>
      <c r="F97" t="s" s="30">
        <v>20</v>
      </c>
      <c r="G97" t="s" s="31">
        <v>17</v>
      </c>
      <c r="H97" s="25"/>
      <c r="I97" s="25"/>
      <c r="J97" s="25" cm="1">
        <f t="array" ref="J97">H97+I97-K97</f>
        <v>0</v>
      </c>
      <c r="K97" s="25"/>
      <c r="L97" s="25"/>
      <c r="M97" s="25"/>
    </row>
    <row r="98" ht="20.45" customHeight="1">
      <c r="A98" s="46">
        <v>2007</v>
      </c>
      <c r="B98" s="52">
        <v>39083</v>
      </c>
      <c r="C98" t="s" s="39">
        <v>14</v>
      </c>
      <c r="D98" t="s" s="32">
        <v>148</v>
      </c>
      <c r="E98" t="s" s="22">
        <v>147</v>
      </c>
      <c r="F98" t="s" s="30">
        <v>20</v>
      </c>
      <c r="G98" t="s" s="31">
        <v>17</v>
      </c>
      <c r="H98" s="25">
        <v>0.00816696914700544</v>
      </c>
      <c r="I98" s="25"/>
      <c r="J98" s="25" cm="1">
        <f t="array" ref="J98">H98+I98-K98</f>
        <v>-35.4528130671506</v>
      </c>
      <c r="K98" s="25">
        <v>35.4609800362976</v>
      </c>
      <c r="L98" s="25"/>
      <c r="M98" s="25"/>
    </row>
    <row r="99" ht="20.45" customHeight="1">
      <c r="A99" s="46">
        <v>2007</v>
      </c>
      <c r="B99" s="56">
        <v>39083</v>
      </c>
      <c r="C99" t="s" s="43">
        <v>14</v>
      </c>
      <c r="D99" t="s" s="32">
        <v>149</v>
      </c>
      <c r="E99" t="s" s="22">
        <v>147</v>
      </c>
      <c r="F99" t="s" s="30">
        <v>20</v>
      </c>
      <c r="G99" t="s" s="31">
        <v>17</v>
      </c>
      <c r="H99" s="25" cm="1">
        <f t="array" ref="H99">SUM(H100:H105)</f>
        <v>4610.380217785840</v>
      </c>
      <c r="I99" s="25" cm="1">
        <f t="array" ref="I99">SUM(I100:I105)</f>
        <v>0</v>
      </c>
      <c r="J99" s="25" cm="1">
        <f t="array" ref="J99">H99+I99-K99</f>
        <v>-140.864791288570</v>
      </c>
      <c r="K99" s="25" cm="1">
        <f t="array" ref="K99">SUM(K100:K105)</f>
        <v>4751.245009074410</v>
      </c>
      <c r="L99" s="25"/>
      <c r="M99" s="25"/>
    </row>
    <row r="100" ht="20.45" customHeight="1">
      <c r="A100" s="46">
        <v>2007</v>
      </c>
      <c r="B100" s="50">
        <v>39083</v>
      </c>
      <c r="C100" t="s" s="51">
        <v>14</v>
      </c>
      <c r="D100" t="s" s="32">
        <v>150</v>
      </c>
      <c r="E100" t="s" s="22">
        <v>147</v>
      </c>
      <c r="F100" t="s" s="30">
        <v>20</v>
      </c>
      <c r="G100" t="s" s="31">
        <v>17</v>
      </c>
      <c r="H100" s="25">
        <v>4123.026315789470</v>
      </c>
      <c r="I100" s="25"/>
      <c r="J100" s="25" cm="1">
        <f t="array" ref="J100">H100+I100-K100</f>
        <v>36.508166969140</v>
      </c>
      <c r="K100" s="25">
        <v>4086.518148820330</v>
      </c>
      <c r="L100" s="25"/>
      <c r="M100" s="25"/>
    </row>
    <row r="101" ht="20.45" customHeight="1">
      <c r="A101" s="46">
        <v>2007</v>
      </c>
      <c r="B101" s="52">
        <v>39083</v>
      </c>
      <c r="C101" t="s" s="39">
        <v>14</v>
      </c>
      <c r="D101" t="s" s="32">
        <v>151</v>
      </c>
      <c r="E101" t="s" s="22">
        <v>147</v>
      </c>
      <c r="F101" t="s" s="30">
        <v>20</v>
      </c>
      <c r="G101" t="s" s="31">
        <v>17</v>
      </c>
      <c r="H101" s="25">
        <v>77.39927404718691</v>
      </c>
      <c r="I101" s="25"/>
      <c r="J101" s="25" cm="1">
        <f t="array" ref="J101">H101+I101-K101</f>
        <v>45.2413793103448</v>
      </c>
      <c r="K101" s="25">
        <v>32.1578947368421</v>
      </c>
      <c r="L101" s="25"/>
      <c r="M101" s="25"/>
    </row>
    <row r="102" ht="20.45" customHeight="1">
      <c r="A102" s="46">
        <v>2007</v>
      </c>
      <c r="B102" s="52">
        <v>39083</v>
      </c>
      <c r="C102" t="s" s="39">
        <v>14</v>
      </c>
      <c r="D102" t="s" s="32">
        <v>152</v>
      </c>
      <c r="E102" t="s" s="22">
        <v>147</v>
      </c>
      <c r="F102" t="s" s="30">
        <v>20</v>
      </c>
      <c r="G102" t="s" s="31">
        <v>17</v>
      </c>
      <c r="H102" s="25">
        <v>22.3520871143376</v>
      </c>
      <c r="I102" s="25"/>
      <c r="J102" s="25" cm="1">
        <f t="array" ref="J102">H102+I102-K102</f>
        <v>13.5399274047187</v>
      </c>
      <c r="K102" s="25">
        <v>8.81215970961888</v>
      </c>
      <c r="L102" s="25"/>
      <c r="M102" s="25"/>
    </row>
    <row r="103" ht="20.45" customHeight="1">
      <c r="A103" s="46">
        <v>2007</v>
      </c>
      <c r="B103" s="52">
        <v>39083</v>
      </c>
      <c r="C103" t="s" s="39">
        <v>14</v>
      </c>
      <c r="D103" t="s" s="32">
        <v>153</v>
      </c>
      <c r="E103" t="s" s="22">
        <v>147</v>
      </c>
      <c r="F103" t="s" s="30">
        <v>20</v>
      </c>
      <c r="G103" t="s" s="31">
        <v>17</v>
      </c>
      <c r="H103" s="25">
        <v>381.745009074410</v>
      </c>
      <c r="I103" s="25"/>
      <c r="J103" s="25" cm="1">
        <f t="array" ref="J103">H103+I103-K103</f>
        <v>-239.457350272232</v>
      </c>
      <c r="K103" s="25">
        <v>621.202359346642</v>
      </c>
      <c r="L103" s="25"/>
      <c r="M103" s="25"/>
    </row>
    <row r="104" ht="20.45" customHeight="1">
      <c r="A104" s="46">
        <v>2007</v>
      </c>
      <c r="B104" s="52">
        <v>39083</v>
      </c>
      <c r="C104" t="s" s="39">
        <v>14</v>
      </c>
      <c r="D104" t="s" s="21">
        <v>154</v>
      </c>
      <c r="E104" t="s" s="22">
        <v>155</v>
      </c>
      <c r="F104" t="s" s="30">
        <v>20</v>
      </c>
      <c r="G104" t="s" s="31">
        <v>17</v>
      </c>
      <c r="H104" s="25">
        <v>0.0453720508166969</v>
      </c>
      <c r="I104" s="25"/>
      <c r="J104" s="25" cm="1">
        <f t="array" ref="J104">H104+I104-K104</f>
        <v>0.0372050816696915</v>
      </c>
      <c r="K104" s="25">
        <v>0.00816696914700544</v>
      </c>
      <c r="L104" s="25"/>
      <c r="M104" s="25"/>
    </row>
    <row r="105" ht="20.45" customHeight="1">
      <c r="A105" s="46">
        <v>2007</v>
      </c>
      <c r="B105" s="52">
        <v>39083</v>
      </c>
      <c r="C105" t="s" s="39">
        <v>14</v>
      </c>
      <c r="D105" t="s" s="29">
        <v>156</v>
      </c>
      <c r="E105" t="s" s="22">
        <v>157</v>
      </c>
      <c r="F105" t="s" s="30">
        <v>20</v>
      </c>
      <c r="G105" t="s" s="31">
        <v>17</v>
      </c>
      <c r="H105" s="25">
        <v>5.81215970961887</v>
      </c>
      <c r="I105" s="25"/>
      <c r="J105" s="25" cm="1">
        <f t="array" ref="J105">H105+I105-K105</f>
        <v>3.26588021778584</v>
      </c>
      <c r="K105" s="25">
        <v>2.54627949183303</v>
      </c>
      <c r="L105" s="25"/>
      <c r="M105" s="25"/>
    </row>
    <row r="106" ht="20.45" customHeight="1">
      <c r="A106" s="46">
        <v>2007</v>
      </c>
      <c r="B106" s="52">
        <v>39083</v>
      </c>
      <c r="C106" t="s" s="39">
        <v>14</v>
      </c>
      <c r="D106" t="s" s="29">
        <v>158</v>
      </c>
      <c r="E106" t="s" s="22">
        <v>159</v>
      </c>
      <c r="F106" t="s" s="30">
        <v>20</v>
      </c>
      <c r="G106" t="s" s="31">
        <v>17</v>
      </c>
      <c r="H106" s="25" cm="1">
        <f t="array" ref="H106">SUM(H107:H110,H115:H121)</f>
        <v>862.698729582577</v>
      </c>
      <c r="I106" s="25" cm="1">
        <f t="array" ref="I106">SUM(I107:I110,I115:I121)</f>
        <v>4604.807965544360</v>
      </c>
      <c r="J106" s="25" cm="1">
        <f t="array" ref="J106">H106+I106-K106</f>
        <v>5206.633736869220</v>
      </c>
      <c r="K106" s="25" cm="1">
        <f t="array" ref="K106">SUM(K107:K110,K115:K121)</f>
        <v>260.872958257713</v>
      </c>
      <c r="L106" s="25"/>
      <c r="M106" s="25"/>
    </row>
    <row r="107" ht="20.45" customHeight="1">
      <c r="A107" s="46">
        <v>2007</v>
      </c>
      <c r="B107" s="52">
        <v>39083</v>
      </c>
      <c r="C107" t="s" s="39">
        <v>14</v>
      </c>
      <c r="D107" t="s" s="29">
        <v>160</v>
      </c>
      <c r="E107" t="s" s="22">
        <v>161</v>
      </c>
      <c r="F107" t="s" s="30">
        <v>20</v>
      </c>
      <c r="G107" t="s" s="31">
        <v>17</v>
      </c>
      <c r="H107" s="25">
        <v>42.6542649727768</v>
      </c>
      <c r="I107" s="25">
        <v>4004.100800321820</v>
      </c>
      <c r="J107" s="25" cm="1">
        <f t="array" ref="J107">H107+I107-K107</f>
        <v>4046.7550652946</v>
      </c>
      <c r="K107" s="25"/>
      <c r="L107" s="25"/>
      <c r="M107" s="25"/>
    </row>
    <row r="108" ht="20.45" customHeight="1">
      <c r="A108" s="46">
        <v>2007</v>
      </c>
      <c r="B108" s="52">
        <v>39083</v>
      </c>
      <c r="C108" t="s" s="39">
        <v>14</v>
      </c>
      <c r="D108" t="s" s="29">
        <v>162</v>
      </c>
      <c r="E108" t="s" s="22">
        <v>163</v>
      </c>
      <c r="F108" t="s" s="30">
        <v>20</v>
      </c>
      <c r="G108" t="s" s="31">
        <v>17</v>
      </c>
      <c r="H108" s="25"/>
      <c r="I108" s="25"/>
      <c r="J108" s="25" cm="1">
        <f t="array" ref="J108">H108+I108-K108</f>
        <v>0</v>
      </c>
      <c r="K108" s="25"/>
      <c r="L108" s="25"/>
      <c r="M108" s="25"/>
    </row>
    <row r="109" ht="20.45" customHeight="1">
      <c r="A109" s="46">
        <v>2007</v>
      </c>
      <c r="B109" s="52">
        <v>39083</v>
      </c>
      <c r="C109" t="s" s="39">
        <v>14</v>
      </c>
      <c r="D109" t="s" s="32">
        <v>164</v>
      </c>
      <c r="E109" t="s" s="22">
        <v>163</v>
      </c>
      <c r="F109" t="s" s="30">
        <v>20</v>
      </c>
      <c r="G109" t="s" s="31">
        <v>17</v>
      </c>
      <c r="H109" s="25"/>
      <c r="I109" s="25"/>
      <c r="J109" s="25" cm="1">
        <f t="array" ref="J109">H109+I109-K109</f>
        <v>0</v>
      </c>
      <c r="K109" s="25"/>
      <c r="L109" s="25"/>
      <c r="M109" s="25"/>
    </row>
    <row r="110" ht="20.45" customHeight="1">
      <c r="A110" s="46">
        <v>2007</v>
      </c>
      <c r="B110" s="52">
        <v>39083</v>
      </c>
      <c r="C110" t="s" s="39">
        <v>14</v>
      </c>
      <c r="D110" t="s" s="32">
        <v>165</v>
      </c>
      <c r="E110" t="s" s="22">
        <v>163</v>
      </c>
      <c r="F110" t="s" s="30">
        <v>20</v>
      </c>
      <c r="G110" t="s" s="31">
        <v>17</v>
      </c>
      <c r="H110" s="25" cm="1">
        <f t="array" ref="H110">SUM(H111:H114)</f>
        <v>54.1878402903811</v>
      </c>
      <c r="I110" s="25" cm="1">
        <f t="array" ref="I110">SUM(I111:I114)</f>
        <v>0</v>
      </c>
      <c r="J110" s="25" cm="1">
        <f t="array" ref="J110">H110+I110-K110</f>
        <v>-11.4328493647913</v>
      </c>
      <c r="K110" s="25" cm="1">
        <f t="array" ref="K110">SUM(K111:K114)</f>
        <v>65.6206896551724</v>
      </c>
      <c r="L110" s="25"/>
      <c r="M110" s="25"/>
    </row>
    <row r="111" ht="20.45" customHeight="1">
      <c r="A111" s="46">
        <v>2007</v>
      </c>
      <c r="B111" s="56">
        <v>39083</v>
      </c>
      <c r="C111" t="s" s="43">
        <v>14</v>
      </c>
      <c r="D111" t="s" s="32">
        <v>166</v>
      </c>
      <c r="E111" t="s" s="22">
        <v>163</v>
      </c>
      <c r="F111" t="s" s="30">
        <v>20</v>
      </c>
      <c r="G111" t="s" s="31">
        <v>17</v>
      </c>
      <c r="H111" s="25">
        <v>0.573502722323049</v>
      </c>
      <c r="I111" s="25"/>
      <c r="J111" s="25" cm="1">
        <f t="array" ref="J111">H111+I111-K111</f>
        <v>0.573502722323049</v>
      </c>
      <c r="K111" s="25"/>
      <c r="L111" s="25"/>
      <c r="M111" s="25"/>
    </row>
    <row r="112" ht="20.45" customHeight="1">
      <c r="A112" s="46">
        <v>2007</v>
      </c>
      <c r="B112" s="50">
        <v>39083</v>
      </c>
      <c r="C112" t="s" s="51">
        <v>14</v>
      </c>
      <c r="D112" t="s" s="32">
        <v>167</v>
      </c>
      <c r="E112" t="s" s="22">
        <v>163</v>
      </c>
      <c r="F112" t="s" s="30">
        <v>20</v>
      </c>
      <c r="G112" t="s" s="31">
        <v>17</v>
      </c>
      <c r="H112" s="25"/>
      <c r="I112" s="25"/>
      <c r="J112" s="25" cm="1">
        <f t="array" ref="J112">H112+I112-K112</f>
        <v>0</v>
      </c>
      <c r="K112" s="25"/>
      <c r="L112" s="25"/>
      <c r="M112" s="25"/>
    </row>
    <row r="113" ht="20.45" customHeight="1">
      <c r="A113" s="46">
        <v>2007</v>
      </c>
      <c r="B113" s="52">
        <v>39083</v>
      </c>
      <c r="C113" t="s" s="39">
        <v>14</v>
      </c>
      <c r="D113" t="s" s="29">
        <v>168</v>
      </c>
      <c r="E113" t="s" s="22">
        <v>169</v>
      </c>
      <c r="F113" t="s" s="30">
        <v>20</v>
      </c>
      <c r="G113" t="s" s="31">
        <v>17</v>
      </c>
      <c r="H113" s="25">
        <v>0.0199637023593466</v>
      </c>
      <c r="I113" s="25"/>
      <c r="J113" s="25" cm="1">
        <f t="array" ref="J113">H113+I113-K113</f>
        <v>0.0199637023593466</v>
      </c>
      <c r="K113" s="25"/>
      <c r="L113" s="25"/>
      <c r="M113" s="25"/>
    </row>
    <row r="114" ht="20.45" customHeight="1">
      <c r="A114" s="26">
        <v>2007</v>
      </c>
      <c r="B114" s="42">
        <v>39083</v>
      </c>
      <c r="C114" t="s" s="43">
        <v>14</v>
      </c>
      <c r="D114" t="s" s="29">
        <v>170</v>
      </c>
      <c r="E114" t="s" s="22">
        <v>171</v>
      </c>
      <c r="F114" t="s" s="30">
        <v>20</v>
      </c>
      <c r="G114" t="s" s="31">
        <v>17</v>
      </c>
      <c r="H114" s="25">
        <v>53.5943738656987</v>
      </c>
      <c r="I114" s="25"/>
      <c r="J114" s="25" cm="1">
        <f t="array" ref="J114">H114+I114-K114</f>
        <v>-12.0263157894737</v>
      </c>
      <c r="K114" s="25">
        <v>65.6206896551724</v>
      </c>
      <c r="L114" s="25"/>
      <c r="M114" s="25"/>
    </row>
    <row r="115" ht="20.45" customHeight="1">
      <c r="A115" s="46">
        <v>2007</v>
      </c>
      <c r="B115" s="47">
        <v>39083</v>
      </c>
      <c r="C115" t="s" s="20">
        <v>14</v>
      </c>
      <c r="D115" t="s" s="29">
        <v>172</v>
      </c>
      <c r="E115" t="s" s="22">
        <v>173</v>
      </c>
      <c r="F115" t="s" s="30">
        <v>20</v>
      </c>
      <c r="G115" t="s" s="31">
        <v>17</v>
      </c>
      <c r="H115" s="25"/>
      <c r="I115" s="25"/>
      <c r="J115" s="25" cm="1">
        <f t="array" ref="J115">H115+I115-K115</f>
        <v>0</v>
      </c>
      <c r="K115" s="25"/>
      <c r="L115" s="25"/>
      <c r="M115" s="25"/>
    </row>
    <row r="116" ht="20.45" customHeight="1">
      <c r="A116" s="46">
        <v>2007</v>
      </c>
      <c r="B116" s="48">
        <v>39083</v>
      </c>
      <c r="C116" t="s" s="49">
        <v>14</v>
      </c>
      <c r="D116" t="s" s="29">
        <v>174</v>
      </c>
      <c r="E116" t="s" s="22">
        <v>175</v>
      </c>
      <c r="F116" t="s" s="30">
        <v>20</v>
      </c>
      <c r="G116" t="s" s="31">
        <v>17</v>
      </c>
      <c r="H116" s="25">
        <v>0.06352087114337571</v>
      </c>
      <c r="I116" s="25"/>
      <c r="J116" s="25" cm="1">
        <f t="array" ref="J116">H116+I116-K116</f>
        <v>-0.305807622504537</v>
      </c>
      <c r="K116" s="25">
        <v>0.369328493647913</v>
      </c>
      <c r="L116" s="25"/>
      <c r="M116" s="25"/>
    </row>
    <row r="117" ht="20.45" customHeight="1">
      <c r="A117" s="46">
        <v>2007</v>
      </c>
      <c r="B117" s="57">
        <v>39083</v>
      </c>
      <c r="C117" t="s" s="12">
        <v>14</v>
      </c>
      <c r="D117" t="s" s="29">
        <v>176</v>
      </c>
      <c r="E117" s="14"/>
      <c r="F117" t="s" s="30">
        <v>20</v>
      </c>
      <c r="G117" t="s" s="31">
        <v>17</v>
      </c>
      <c r="H117" s="25">
        <v>0.0190562613430127</v>
      </c>
      <c r="I117" s="25"/>
      <c r="J117" s="25" cm="1">
        <f t="array" ref="J117">H117+I117-K117</f>
        <v>0.0190562613430127</v>
      </c>
      <c r="K117" s="25"/>
      <c r="L117" s="25"/>
      <c r="M117" s="25"/>
    </row>
    <row r="118" ht="20.45" customHeight="1">
      <c r="A118" s="46">
        <v>2007</v>
      </c>
      <c r="B118" s="57">
        <v>39083</v>
      </c>
      <c r="C118" t="s" s="12">
        <v>14</v>
      </c>
      <c r="D118" t="s" s="29">
        <v>177</v>
      </c>
      <c r="E118" s="14"/>
      <c r="F118" t="s" s="30">
        <v>20</v>
      </c>
      <c r="G118" t="s" s="31">
        <v>17</v>
      </c>
      <c r="H118" s="25">
        <v>234.459165154265</v>
      </c>
      <c r="I118" s="25">
        <v>600.7071652225389</v>
      </c>
      <c r="J118" s="25" cm="1">
        <f t="array" ref="J118">H118+I118-K118</f>
        <v>834.819687908564</v>
      </c>
      <c r="K118" s="25">
        <v>0.346642468239564</v>
      </c>
      <c r="L118" s="25"/>
      <c r="M118" s="25"/>
    </row>
    <row r="119" ht="20.45" customHeight="1">
      <c r="A119" s="46">
        <v>2007</v>
      </c>
      <c r="B119" s="57">
        <v>39083</v>
      </c>
      <c r="C119" t="s" s="12">
        <v>14</v>
      </c>
      <c r="D119" t="s" s="29">
        <v>178</v>
      </c>
      <c r="E119" t="s" s="22">
        <v>179</v>
      </c>
      <c r="F119" t="s" s="30">
        <v>20</v>
      </c>
      <c r="G119" t="s" s="31">
        <v>17</v>
      </c>
      <c r="H119" s="25">
        <v>2.20417422867514</v>
      </c>
      <c r="I119" s="25"/>
      <c r="J119" s="25" cm="1">
        <f t="array" ref="J119">H119+I119-K119</f>
        <v>0.78947368421053</v>
      </c>
      <c r="K119" s="25">
        <v>1.41470054446461</v>
      </c>
      <c r="L119" s="25"/>
      <c r="M119" s="25"/>
    </row>
    <row r="120" ht="20.45" customHeight="1">
      <c r="A120" s="46">
        <v>2007</v>
      </c>
      <c r="B120" s="57">
        <v>39083</v>
      </c>
      <c r="C120" t="s" s="12">
        <v>14</v>
      </c>
      <c r="D120" t="s" s="32">
        <v>180</v>
      </c>
      <c r="E120" t="s" s="22">
        <v>179</v>
      </c>
      <c r="F120" t="s" s="30">
        <v>20</v>
      </c>
      <c r="G120" t="s" s="31">
        <v>17</v>
      </c>
      <c r="H120" s="25">
        <v>0.0326678765880218</v>
      </c>
      <c r="I120" s="25"/>
      <c r="J120" s="25" cm="1">
        <f t="array" ref="J120">H120+I120-K120</f>
        <v>-0.0399274047186933</v>
      </c>
      <c r="K120" s="25">
        <v>0.0725952813067151</v>
      </c>
      <c r="L120" s="25"/>
      <c r="M120" s="25"/>
    </row>
    <row r="121" ht="20.45" customHeight="1">
      <c r="A121" s="46">
        <v>2007</v>
      </c>
      <c r="B121" s="57">
        <v>39083</v>
      </c>
      <c r="C121" t="s" s="12">
        <v>14</v>
      </c>
      <c r="D121" t="s" s="32">
        <v>181</v>
      </c>
      <c r="E121" t="s" s="22">
        <v>179</v>
      </c>
      <c r="F121" t="s" s="30">
        <v>20</v>
      </c>
      <c r="G121" t="s" s="31">
        <v>17</v>
      </c>
      <c r="H121" s="25" cm="1">
        <f t="array" ref="H121">SUM(H122:H125)</f>
        <v>529.078039927405</v>
      </c>
      <c r="I121" s="25" cm="1">
        <f t="array" ref="I121">SUM(I122:I125)</f>
        <v>0</v>
      </c>
      <c r="J121" s="25" cm="1">
        <f t="array" ref="J121">H121+I121-K121</f>
        <v>336.029038112523</v>
      </c>
      <c r="K121" s="25" cm="1">
        <f t="array" ref="K121">SUM(K122:K125)</f>
        <v>193.049001814882</v>
      </c>
      <c r="L121" s="25"/>
      <c r="M121" s="25"/>
    </row>
    <row r="122" ht="20.45" customHeight="1">
      <c r="A122" s="46">
        <v>2007</v>
      </c>
      <c r="B122" s="57">
        <v>39083</v>
      </c>
      <c r="C122" t="s" s="12">
        <v>14</v>
      </c>
      <c r="D122" t="s" s="32">
        <v>182</v>
      </c>
      <c r="E122" t="s" s="22">
        <v>179</v>
      </c>
      <c r="F122" t="s" s="30">
        <v>20</v>
      </c>
      <c r="G122" t="s" s="31">
        <v>17</v>
      </c>
      <c r="H122" s="25">
        <v>9.72867513611615</v>
      </c>
      <c r="I122" s="25"/>
      <c r="J122" s="25" cm="1">
        <f t="array" ref="J122">H122+I122-K122</f>
        <v>9.72867513611615</v>
      </c>
      <c r="K122" s="25"/>
      <c r="L122" s="25"/>
      <c r="M122" s="25"/>
    </row>
    <row r="123" ht="20.45" customHeight="1">
      <c r="A123" s="46">
        <v>2007</v>
      </c>
      <c r="B123" s="57">
        <v>39083</v>
      </c>
      <c r="C123" t="s" s="12">
        <v>14</v>
      </c>
      <c r="D123" t="s" s="32">
        <v>183</v>
      </c>
      <c r="E123" t="s" s="22">
        <v>179</v>
      </c>
      <c r="F123" t="s" s="30">
        <v>20</v>
      </c>
      <c r="G123" t="s" s="31">
        <v>17</v>
      </c>
      <c r="H123" s="25">
        <v>463.284936479129</v>
      </c>
      <c r="I123" s="25"/>
      <c r="J123" s="25" cm="1">
        <f t="array" ref="J123">H123+I123-K123</f>
        <v>292.205989110708</v>
      </c>
      <c r="K123" s="25">
        <v>171.078947368421</v>
      </c>
      <c r="L123" s="25"/>
      <c r="M123" s="25"/>
    </row>
    <row r="124" ht="20.45" customHeight="1">
      <c r="A124" s="46">
        <v>2007</v>
      </c>
      <c r="B124" s="57">
        <v>39083</v>
      </c>
      <c r="C124" t="s" s="12">
        <v>14</v>
      </c>
      <c r="D124" t="s" s="21">
        <v>184</v>
      </c>
      <c r="E124" t="s" s="22">
        <v>185</v>
      </c>
      <c r="F124" t="s" s="30">
        <v>20</v>
      </c>
      <c r="G124" t="s" s="31">
        <v>17</v>
      </c>
      <c r="H124" s="25">
        <v>1.84119782214156</v>
      </c>
      <c r="I124" s="25"/>
      <c r="J124" s="25" cm="1">
        <f t="array" ref="J124">H124+I124-K124</f>
        <v>1.09165154264973</v>
      </c>
      <c r="K124" s="25">
        <v>0.7495462794918329</v>
      </c>
      <c r="L124" s="25"/>
      <c r="M124" s="25"/>
    </row>
    <row r="125" ht="20.45" customHeight="1">
      <c r="A125" s="46">
        <v>2007</v>
      </c>
      <c r="B125" s="57">
        <v>39083</v>
      </c>
      <c r="C125" t="s" s="12">
        <v>14</v>
      </c>
      <c r="D125" t="s" s="29">
        <v>186</v>
      </c>
      <c r="E125" t="s" s="22">
        <v>187</v>
      </c>
      <c r="F125" t="s" s="30">
        <v>20</v>
      </c>
      <c r="G125" t="s" s="31">
        <v>17</v>
      </c>
      <c r="H125" s="25">
        <v>54.2232304900181</v>
      </c>
      <c r="I125" s="25"/>
      <c r="J125" s="25" cm="1">
        <f t="array" ref="J125">H125+I125-K125</f>
        <v>33.002722323049</v>
      </c>
      <c r="K125" s="25">
        <v>21.2205081669691</v>
      </c>
      <c r="L125" s="25"/>
      <c r="M125" s="25"/>
    </row>
    <row r="126" ht="20.45" customHeight="1">
      <c r="A126" s="46">
        <v>2007</v>
      </c>
      <c r="B126" s="57">
        <v>39083</v>
      </c>
      <c r="C126" t="s" s="12">
        <v>14</v>
      </c>
      <c r="D126" t="s" s="32">
        <v>188</v>
      </c>
      <c r="E126" t="s" s="22">
        <v>189</v>
      </c>
      <c r="F126" t="s" s="30">
        <v>20</v>
      </c>
      <c r="G126" t="s" s="31">
        <v>17</v>
      </c>
      <c r="H126" s="25" cm="1">
        <f t="array" ref="H126">SUM(H127,H132,H150)</f>
        <v>8239.864791288561</v>
      </c>
      <c r="I126" s="25" cm="1">
        <f t="array" ref="I126">SUM(I127,I132,I150)</f>
        <v>0</v>
      </c>
      <c r="J126" s="25" cm="1">
        <f t="array" ref="J126">H126+I126-K126</f>
        <v>6609.895644283120</v>
      </c>
      <c r="K126" s="25" cm="1">
        <f t="array" ref="K126">SUM(K127,K132,K150)</f>
        <v>1629.969147005440</v>
      </c>
      <c r="L126" s="25"/>
      <c r="M126" s="25"/>
    </row>
    <row r="127" ht="20.45" customHeight="1">
      <c r="A127" s="46">
        <v>2007</v>
      </c>
      <c r="B127" s="57">
        <v>39083</v>
      </c>
      <c r="C127" t="s" s="12">
        <v>14</v>
      </c>
      <c r="D127" t="s" s="32">
        <v>190</v>
      </c>
      <c r="E127" t="s" s="22">
        <v>191</v>
      </c>
      <c r="F127" t="s" s="30">
        <v>20</v>
      </c>
      <c r="G127" t="s" s="31">
        <v>17</v>
      </c>
      <c r="H127" s="25">
        <v>638.9809437386569</v>
      </c>
      <c r="I127" s="25"/>
      <c r="J127" s="25" cm="1">
        <f t="array" ref="J127">H127+I127-K127</f>
        <v>638.9809437386569</v>
      </c>
      <c r="K127" s="25"/>
      <c r="L127" s="25"/>
      <c r="M127" s="25"/>
    </row>
    <row r="128" ht="20.45" customHeight="1">
      <c r="A128" s="46">
        <v>2007</v>
      </c>
      <c r="B128" s="57">
        <v>39083</v>
      </c>
      <c r="C128" t="s" s="12">
        <v>14</v>
      </c>
      <c r="D128" t="s" s="32">
        <v>192</v>
      </c>
      <c r="E128" t="s" s="22">
        <v>191</v>
      </c>
      <c r="F128" t="s" s="30">
        <v>20</v>
      </c>
      <c r="G128" t="s" s="31">
        <v>17</v>
      </c>
      <c r="H128" s="25"/>
      <c r="I128" s="25"/>
      <c r="J128" s="25" cm="1">
        <f t="array" ref="J128">H128+I128-K128</f>
        <v>0</v>
      </c>
      <c r="K128" s="25"/>
      <c r="L128" s="25"/>
      <c r="M128" s="25"/>
    </row>
    <row r="129" ht="20.45" customHeight="1">
      <c r="A129" s="46">
        <v>2007</v>
      </c>
      <c r="B129" s="57">
        <v>39083</v>
      </c>
      <c r="C129" t="s" s="12">
        <v>14</v>
      </c>
      <c r="D129" t="s" s="32">
        <v>193</v>
      </c>
      <c r="E129" t="s" s="22">
        <v>191</v>
      </c>
      <c r="F129" t="s" s="30">
        <v>20</v>
      </c>
      <c r="G129" t="s" s="31">
        <v>17</v>
      </c>
      <c r="H129" s="25"/>
      <c r="I129" s="25"/>
      <c r="J129" s="25" cm="1">
        <f t="array" ref="J129">H129+I129-K129</f>
        <v>0</v>
      </c>
      <c r="K129" s="25"/>
      <c r="L129" s="25"/>
      <c r="M129" s="25"/>
    </row>
    <row r="130" ht="20.45" customHeight="1">
      <c r="A130" s="46">
        <v>2007</v>
      </c>
      <c r="B130" s="57">
        <v>39083</v>
      </c>
      <c r="C130" t="s" s="12">
        <v>14</v>
      </c>
      <c r="D130" t="s" s="29">
        <v>194</v>
      </c>
      <c r="E130" t="s" s="22">
        <v>195</v>
      </c>
      <c r="F130" t="s" s="30">
        <v>20</v>
      </c>
      <c r="G130" t="s" s="31">
        <v>17</v>
      </c>
      <c r="H130" s="25"/>
      <c r="I130" s="25"/>
      <c r="J130" s="25" cm="1">
        <f t="array" ref="J130">H130+I130-K130</f>
        <v>0</v>
      </c>
      <c r="K130" s="25"/>
      <c r="L130" s="25"/>
      <c r="M130" s="25"/>
    </row>
    <row r="131" ht="20.45" customHeight="1">
      <c r="A131" s="46">
        <v>2007</v>
      </c>
      <c r="B131" s="57">
        <v>39083</v>
      </c>
      <c r="C131" t="s" s="12">
        <v>14</v>
      </c>
      <c r="D131" t="s" s="29">
        <v>196</v>
      </c>
      <c r="E131" t="s" s="22">
        <v>197</v>
      </c>
      <c r="F131" t="s" s="30">
        <v>20</v>
      </c>
      <c r="G131" t="s" s="31">
        <v>17</v>
      </c>
      <c r="H131" s="25"/>
      <c r="I131" s="25"/>
      <c r="J131" s="25" cm="1">
        <f t="array" ref="J131">H131+I131-K131</f>
        <v>0</v>
      </c>
      <c r="K131" s="25"/>
      <c r="L131" s="25"/>
      <c r="M131" s="25"/>
    </row>
    <row r="132" ht="20.45" customHeight="1">
      <c r="A132" s="46">
        <v>2007</v>
      </c>
      <c r="B132" s="57">
        <v>39083</v>
      </c>
      <c r="C132" t="s" s="12">
        <v>14</v>
      </c>
      <c r="D132" t="s" s="32">
        <v>198</v>
      </c>
      <c r="E132" t="s" s="22">
        <v>197</v>
      </c>
      <c r="F132" t="s" s="30">
        <v>20</v>
      </c>
      <c r="G132" t="s" s="31">
        <v>17</v>
      </c>
      <c r="H132" s="25" cm="1">
        <f t="array" ref="H132">SUM(H133,H145,H146)</f>
        <v>7502.890199637020</v>
      </c>
      <c r="I132" s="25" cm="1">
        <f t="array" ref="I132">SUM(I133,I145,I146)</f>
        <v>0</v>
      </c>
      <c r="J132" s="25" cm="1">
        <f t="array" ref="J132">H132+I132-K132</f>
        <v>5878.274047186930</v>
      </c>
      <c r="K132" s="25" cm="1">
        <f t="array" ref="K132">SUM(K133,K145,K146)</f>
        <v>1624.616152450090</v>
      </c>
      <c r="L132" s="25"/>
      <c r="M132" s="25"/>
    </row>
    <row r="133" ht="20.45" customHeight="1">
      <c r="A133" s="46">
        <v>2007</v>
      </c>
      <c r="B133" s="57">
        <v>39083</v>
      </c>
      <c r="C133" t="s" s="12">
        <v>14</v>
      </c>
      <c r="D133" t="s" s="32">
        <v>199</v>
      </c>
      <c r="E133" t="s" s="22">
        <v>197</v>
      </c>
      <c r="F133" t="s" s="30">
        <v>20</v>
      </c>
      <c r="G133" t="s" s="31">
        <v>17</v>
      </c>
      <c r="H133" s="25" cm="1">
        <f t="array" ref="H133">SUM(H134:H144)</f>
        <v>7492.477313974590</v>
      </c>
      <c r="I133" s="25" cm="1">
        <f t="array" ref="I133">SUM(I134:I144)</f>
        <v>0</v>
      </c>
      <c r="J133" s="25" cm="1">
        <f t="array" ref="J133">H133+I133-K133</f>
        <v>5898.3666061706</v>
      </c>
      <c r="K133" s="25" cm="1">
        <f t="array" ref="K133">SUM(K134:K144)</f>
        <v>1594.110707803990</v>
      </c>
      <c r="L133" s="25"/>
      <c r="M133" s="25"/>
    </row>
    <row r="134" ht="20.45" customHeight="1">
      <c r="A134" s="46">
        <v>2007</v>
      </c>
      <c r="B134" s="57">
        <v>39083</v>
      </c>
      <c r="C134" t="s" s="12">
        <v>14</v>
      </c>
      <c r="D134" t="s" s="32">
        <v>200</v>
      </c>
      <c r="E134" t="s" s="22">
        <v>197</v>
      </c>
      <c r="F134" t="s" s="30">
        <v>20</v>
      </c>
      <c r="G134" t="s" s="31">
        <v>17</v>
      </c>
      <c r="H134" s="25">
        <v>6691.226860254080</v>
      </c>
      <c r="I134" s="25"/>
      <c r="J134" s="25" cm="1">
        <f t="array" ref="J134">H134+I134-K134</f>
        <v>6691.226860254080</v>
      </c>
      <c r="K134" s="25"/>
      <c r="L134" s="25"/>
      <c r="M134" s="25"/>
    </row>
    <row r="135" ht="20.45" customHeight="1">
      <c r="A135" s="46">
        <v>2007</v>
      </c>
      <c r="B135" s="57">
        <v>39083</v>
      </c>
      <c r="C135" t="s" s="12">
        <v>14</v>
      </c>
      <c r="D135" t="s" s="32">
        <v>201</v>
      </c>
      <c r="E135" t="s" s="22">
        <v>197</v>
      </c>
      <c r="F135" t="s" s="30">
        <v>20</v>
      </c>
      <c r="G135" t="s" s="31">
        <v>17</v>
      </c>
      <c r="H135" s="25">
        <v>272.035390199637</v>
      </c>
      <c r="I135" s="25"/>
      <c r="J135" s="25" cm="1">
        <f t="array" ref="J135">H135+I135-K135</f>
        <v>-466.066243194192</v>
      </c>
      <c r="K135" s="25">
        <v>738.101633393829</v>
      </c>
      <c r="L135" s="25"/>
      <c r="M135" s="25"/>
    </row>
    <row r="136" ht="20.45" customHeight="1">
      <c r="A136" s="46">
        <v>2007</v>
      </c>
      <c r="B136" s="57">
        <v>39083</v>
      </c>
      <c r="C136" t="s" s="12">
        <v>14</v>
      </c>
      <c r="D136" t="s" s="32">
        <v>202</v>
      </c>
      <c r="E136" t="s" s="22">
        <v>197</v>
      </c>
      <c r="F136" t="s" s="30">
        <v>20</v>
      </c>
      <c r="G136" t="s" s="31">
        <v>17</v>
      </c>
      <c r="H136" s="25">
        <v>228.029945553539</v>
      </c>
      <c r="I136" s="25"/>
      <c r="J136" s="25" cm="1">
        <f t="array" ref="J136">H136+I136-K136</f>
        <v>228.029945553539</v>
      </c>
      <c r="K136" s="25"/>
      <c r="L136" s="25"/>
      <c r="M136" s="25"/>
    </row>
    <row r="137" ht="20.45" customHeight="1">
      <c r="A137" s="46">
        <v>2007</v>
      </c>
      <c r="B137" s="57">
        <v>39083</v>
      </c>
      <c r="C137" t="s" s="12">
        <v>14</v>
      </c>
      <c r="D137" t="s" s="32">
        <v>203</v>
      </c>
      <c r="E137" t="s" s="22">
        <v>197</v>
      </c>
      <c r="F137" t="s" s="30">
        <v>20</v>
      </c>
      <c r="G137" t="s" s="31">
        <v>17</v>
      </c>
      <c r="H137" s="25">
        <v>161.144283121597</v>
      </c>
      <c r="I137" s="25"/>
      <c r="J137" s="25" cm="1">
        <f t="array" ref="J137">H137+I137-K137</f>
        <v>-338.587114337568</v>
      </c>
      <c r="K137" s="25">
        <v>499.731397459165</v>
      </c>
      <c r="L137" s="25"/>
      <c r="M137" s="25"/>
    </row>
    <row r="138" ht="20.45" customHeight="1">
      <c r="A138" s="46">
        <v>2007</v>
      </c>
      <c r="B138" s="57">
        <v>39083</v>
      </c>
      <c r="C138" t="s" s="12">
        <v>14</v>
      </c>
      <c r="D138" t="s" s="32">
        <v>204</v>
      </c>
      <c r="E138" t="s" s="22">
        <v>197</v>
      </c>
      <c r="F138" t="s" s="30">
        <v>20</v>
      </c>
      <c r="G138" t="s" s="31">
        <v>17</v>
      </c>
      <c r="H138" s="25">
        <v>128.120689655172</v>
      </c>
      <c r="I138" s="25"/>
      <c r="J138" s="25" cm="1">
        <f t="array" ref="J138">H138+I138-K138</f>
        <v>-80.10617059891101</v>
      </c>
      <c r="K138" s="25">
        <v>208.226860254083</v>
      </c>
      <c r="L138" s="25"/>
      <c r="M138" s="25"/>
    </row>
    <row r="139" ht="20.45" customHeight="1">
      <c r="A139" s="46">
        <v>2007</v>
      </c>
      <c r="B139" s="57">
        <v>39083</v>
      </c>
      <c r="C139" t="s" s="12">
        <v>14</v>
      </c>
      <c r="D139" t="s" s="32">
        <v>205</v>
      </c>
      <c r="E139" t="s" s="22">
        <v>197</v>
      </c>
      <c r="F139" t="s" s="30">
        <v>20</v>
      </c>
      <c r="G139" t="s" s="31">
        <v>17</v>
      </c>
      <c r="H139" s="25">
        <v>6.12794918330308</v>
      </c>
      <c r="I139" s="25"/>
      <c r="J139" s="25" cm="1">
        <f t="array" ref="J139">H139+I139-K139</f>
        <v>-2.03901996370236</v>
      </c>
      <c r="K139" s="25">
        <v>8.166969147005441</v>
      </c>
      <c r="L139" s="25"/>
      <c r="M139" s="25"/>
    </row>
    <row r="140" ht="20.45" customHeight="1">
      <c r="A140" s="46">
        <v>2007</v>
      </c>
      <c r="B140" s="57">
        <v>39083</v>
      </c>
      <c r="C140" t="s" s="12">
        <v>14</v>
      </c>
      <c r="D140" t="s" s="32">
        <v>206</v>
      </c>
      <c r="E140" t="s" s="22">
        <v>197</v>
      </c>
      <c r="F140" t="s" s="30">
        <v>20</v>
      </c>
      <c r="G140" t="s" s="31">
        <v>17</v>
      </c>
      <c r="H140" s="25"/>
      <c r="I140" s="25"/>
      <c r="J140" s="25" cm="1">
        <f t="array" ref="J140">H140+I140-K140</f>
        <v>0</v>
      </c>
      <c r="K140" s="25"/>
      <c r="L140" s="25"/>
      <c r="M140" s="25"/>
    </row>
    <row r="141" ht="20.45" customHeight="1">
      <c r="A141" s="46">
        <v>2007</v>
      </c>
      <c r="B141" s="57">
        <v>39083</v>
      </c>
      <c r="C141" t="s" s="12">
        <v>14</v>
      </c>
      <c r="D141" t="s" s="32">
        <v>207</v>
      </c>
      <c r="E141" t="s" s="22">
        <v>197</v>
      </c>
      <c r="F141" t="s" s="30">
        <v>20</v>
      </c>
      <c r="G141" t="s" s="31">
        <v>17</v>
      </c>
      <c r="H141" s="25">
        <v>0.0499092558983666</v>
      </c>
      <c r="I141" s="25"/>
      <c r="J141" s="25" cm="1">
        <f t="array" ref="J141">H141+I141-K141</f>
        <v>-138.938294010890</v>
      </c>
      <c r="K141" s="25">
        <v>138.988203266788</v>
      </c>
      <c r="L141" s="25"/>
      <c r="M141" s="25"/>
    </row>
    <row r="142" ht="20.45" customHeight="1">
      <c r="A142" s="46">
        <v>2007</v>
      </c>
      <c r="B142" s="57">
        <v>39083</v>
      </c>
      <c r="C142" t="s" s="12">
        <v>14</v>
      </c>
      <c r="D142" t="s" s="32">
        <v>208</v>
      </c>
      <c r="E142" t="s" s="22">
        <v>197</v>
      </c>
      <c r="F142" t="s" s="30">
        <v>20</v>
      </c>
      <c r="G142" t="s" s="31">
        <v>17</v>
      </c>
      <c r="H142" s="25"/>
      <c r="I142" s="25"/>
      <c r="J142" s="25" cm="1">
        <f t="array" ref="J142">H142+I142-K142</f>
        <v>0</v>
      </c>
      <c r="K142" s="25"/>
      <c r="L142" s="25"/>
      <c r="M142" s="25"/>
    </row>
    <row r="143" ht="20.45" customHeight="1">
      <c r="A143" s="46">
        <v>2007</v>
      </c>
      <c r="B143" s="57">
        <v>39083</v>
      </c>
      <c r="C143" t="s" s="12">
        <v>14</v>
      </c>
      <c r="D143" t="s" s="29">
        <v>209</v>
      </c>
      <c r="E143" t="s" s="22">
        <v>210</v>
      </c>
      <c r="F143" t="s" s="30">
        <v>20</v>
      </c>
      <c r="G143" t="s" s="31">
        <v>17</v>
      </c>
      <c r="H143" s="25">
        <v>0.0172413793103448</v>
      </c>
      <c r="I143" s="25"/>
      <c r="J143" s="25" cm="1">
        <f t="array" ref="J143">H143+I143-K143</f>
        <v>0.0172413793103448</v>
      </c>
      <c r="K143" s="25"/>
      <c r="L143" s="25"/>
      <c r="M143" s="25"/>
    </row>
    <row r="144" ht="20.45" customHeight="1">
      <c r="A144" s="46">
        <v>2007</v>
      </c>
      <c r="B144" s="57">
        <v>39083</v>
      </c>
      <c r="C144" t="s" s="12">
        <v>14</v>
      </c>
      <c r="D144" t="s" s="29">
        <v>211</v>
      </c>
      <c r="E144" s="14"/>
      <c r="F144" t="s" s="30">
        <v>20</v>
      </c>
      <c r="G144" t="s" s="31">
        <v>17</v>
      </c>
      <c r="H144" s="25">
        <v>5.72504537205082</v>
      </c>
      <c r="I144" s="25"/>
      <c r="J144" s="25" cm="1">
        <f t="array" ref="J144">H144+I144-K144</f>
        <v>4.82940108892922</v>
      </c>
      <c r="K144" s="25">
        <v>0.8956442831215971</v>
      </c>
      <c r="L144" s="25"/>
      <c r="M144" s="25"/>
    </row>
    <row r="145" ht="20.45" customHeight="1">
      <c r="A145" s="46">
        <v>2007</v>
      </c>
      <c r="B145" s="57">
        <v>39083</v>
      </c>
      <c r="C145" t="s" s="12">
        <v>14</v>
      </c>
      <c r="D145" t="s" s="32">
        <v>212</v>
      </c>
      <c r="E145" t="s" s="22">
        <v>210</v>
      </c>
      <c r="F145" t="s" s="30">
        <v>20</v>
      </c>
      <c r="G145" t="s" s="31">
        <v>17</v>
      </c>
      <c r="H145" s="25">
        <v>10.4128856624319</v>
      </c>
      <c r="I145" s="25"/>
      <c r="J145" s="25" cm="1">
        <f t="array" ref="J145">H145+I145-K145</f>
        <v>-20.0925589836661</v>
      </c>
      <c r="K145" s="25">
        <v>30.505444646098</v>
      </c>
      <c r="L145" s="25"/>
      <c r="M145" s="25"/>
    </row>
    <row r="146" ht="20.45" customHeight="1">
      <c r="A146" s="46">
        <v>2007</v>
      </c>
      <c r="B146" s="57">
        <v>39083</v>
      </c>
      <c r="C146" t="s" s="12">
        <v>14</v>
      </c>
      <c r="D146" t="s" s="32">
        <v>213</v>
      </c>
      <c r="E146" t="s" s="22">
        <v>210</v>
      </c>
      <c r="F146" t="s" s="30">
        <v>20</v>
      </c>
      <c r="G146" t="s" s="31">
        <v>17</v>
      </c>
      <c r="H146" s="25" cm="1">
        <f t="array" ref="H146">SUM(H147:H149)</f>
        <v>0</v>
      </c>
      <c r="I146" s="25" cm="1">
        <f t="array" ref="I146">SUM(I147:I149)</f>
        <v>0</v>
      </c>
      <c r="J146" s="25" cm="1">
        <f t="array" ref="J146">H146+I146-K146</f>
        <v>0</v>
      </c>
      <c r="K146" s="25" cm="1">
        <f t="array" ref="K146">SUM(K147:K149)</f>
        <v>0</v>
      </c>
      <c r="L146" s="25"/>
      <c r="M146" s="25"/>
    </row>
    <row r="147" ht="20.45" customHeight="1">
      <c r="A147" s="46">
        <v>2007</v>
      </c>
      <c r="B147" s="57">
        <v>39083</v>
      </c>
      <c r="C147" t="s" s="12">
        <v>14</v>
      </c>
      <c r="D147" t="s" s="32">
        <v>214</v>
      </c>
      <c r="E147" t="s" s="22">
        <v>210</v>
      </c>
      <c r="F147" t="s" s="30">
        <v>20</v>
      </c>
      <c r="G147" t="s" s="31">
        <v>17</v>
      </c>
      <c r="H147" s="25"/>
      <c r="I147" s="25"/>
      <c r="J147" s="25" cm="1">
        <f t="array" ref="J147">H147+I147-K147</f>
        <v>0</v>
      </c>
      <c r="K147" s="25"/>
      <c r="L147" s="25"/>
      <c r="M147" s="25"/>
    </row>
    <row r="148" ht="20.45" customHeight="1">
      <c r="A148" s="46">
        <v>2007</v>
      </c>
      <c r="B148" s="57">
        <v>39083</v>
      </c>
      <c r="C148" t="s" s="12">
        <v>14</v>
      </c>
      <c r="D148" t="s" s="29">
        <v>215</v>
      </c>
      <c r="E148" t="s" s="22">
        <v>216</v>
      </c>
      <c r="F148" t="s" s="30">
        <v>20</v>
      </c>
      <c r="G148" t="s" s="31">
        <v>17</v>
      </c>
      <c r="H148" s="25"/>
      <c r="I148" s="25"/>
      <c r="J148" s="25" cm="1">
        <f t="array" ref="J148">H148+I148-K148</f>
        <v>0</v>
      </c>
      <c r="K148" s="25"/>
      <c r="L148" s="25"/>
      <c r="M148" s="25"/>
    </row>
    <row r="149" ht="20.45" customHeight="1">
      <c r="A149" s="46">
        <v>2007</v>
      </c>
      <c r="B149" s="57">
        <v>39083</v>
      </c>
      <c r="C149" t="s" s="12">
        <v>14</v>
      </c>
      <c r="D149" t="s" s="32">
        <v>217</v>
      </c>
      <c r="E149" t="s" s="22">
        <v>216</v>
      </c>
      <c r="F149" t="s" s="30">
        <v>20</v>
      </c>
      <c r="G149" t="s" s="31">
        <v>17</v>
      </c>
      <c r="H149" s="25"/>
      <c r="I149" s="25"/>
      <c r="J149" s="25" cm="1">
        <f t="array" ref="J149">H149+I149-K149</f>
        <v>0</v>
      </c>
      <c r="K149" s="25"/>
      <c r="L149" s="25"/>
      <c r="M149" s="25"/>
    </row>
    <row r="150" ht="20.45" customHeight="1">
      <c r="A150" s="46">
        <v>2007</v>
      </c>
      <c r="B150" s="57">
        <v>39083</v>
      </c>
      <c r="C150" t="s" s="12">
        <v>14</v>
      </c>
      <c r="D150" t="s" s="32">
        <v>218</v>
      </c>
      <c r="E150" t="s" s="22">
        <v>216</v>
      </c>
      <c r="F150" t="s" s="30">
        <v>20</v>
      </c>
      <c r="G150" t="s" s="31">
        <v>17</v>
      </c>
      <c r="H150" s="25" cm="1">
        <f t="array" ref="H150">SUM(H151:H158)</f>
        <v>97.99364791288561</v>
      </c>
      <c r="I150" s="25" cm="1">
        <f t="array" ref="I150">SUM(I151:I158)</f>
        <v>0</v>
      </c>
      <c r="J150" s="25" cm="1">
        <f t="array" ref="J150">H150+I150-K150</f>
        <v>92.6406533575317</v>
      </c>
      <c r="K150" s="25" cm="1">
        <f t="array" ref="K150">SUM(K151:K158)</f>
        <v>5.3529945553539</v>
      </c>
      <c r="L150" s="25"/>
      <c r="M150" s="25"/>
    </row>
    <row r="151" ht="20.45" customHeight="1">
      <c r="A151" s="46">
        <v>2007</v>
      </c>
      <c r="B151" s="57">
        <v>39083</v>
      </c>
      <c r="C151" t="s" s="12">
        <v>14</v>
      </c>
      <c r="D151" t="s" s="32">
        <v>219</v>
      </c>
      <c r="E151" t="s" s="22">
        <v>216</v>
      </c>
      <c r="F151" t="s" s="30">
        <v>20</v>
      </c>
      <c r="G151" t="s" s="31">
        <v>17</v>
      </c>
      <c r="H151" s="25"/>
      <c r="I151" s="25"/>
      <c r="J151" s="25" cm="1">
        <f t="array" ref="J151">H151+I151-K151</f>
        <v>0</v>
      </c>
      <c r="K151" s="25"/>
      <c r="L151" s="25"/>
      <c r="M151" s="25"/>
    </row>
    <row r="152" ht="20.45" customHeight="1">
      <c r="A152" s="46">
        <v>2007</v>
      </c>
      <c r="B152" s="57">
        <v>39083</v>
      </c>
      <c r="C152" t="s" s="12">
        <v>14</v>
      </c>
      <c r="D152" t="s" s="32">
        <v>220</v>
      </c>
      <c r="E152" t="s" s="22">
        <v>216</v>
      </c>
      <c r="F152" t="s" s="30">
        <v>20</v>
      </c>
      <c r="G152" t="s" s="31">
        <v>17</v>
      </c>
      <c r="H152" s="25">
        <v>4.33847549909256</v>
      </c>
      <c r="I152" s="25"/>
      <c r="J152" s="25" cm="1">
        <f t="array" ref="J152">H152+I152-K152</f>
        <v>4.33847549909256</v>
      </c>
      <c r="K152" s="25"/>
      <c r="L152" s="25"/>
      <c r="M152" s="25"/>
    </row>
    <row r="153" ht="20.45" customHeight="1">
      <c r="A153" s="46">
        <v>2007</v>
      </c>
      <c r="B153" s="57">
        <v>39083</v>
      </c>
      <c r="C153" t="s" s="12">
        <v>14</v>
      </c>
      <c r="D153" t="s" s="32">
        <v>221</v>
      </c>
      <c r="E153" t="s" s="22">
        <v>216</v>
      </c>
      <c r="F153" t="s" s="30">
        <v>20</v>
      </c>
      <c r="G153" t="s" s="31">
        <v>17</v>
      </c>
      <c r="H153" s="25">
        <v>0.00635208711433757</v>
      </c>
      <c r="I153" s="25"/>
      <c r="J153" s="25" cm="1">
        <f t="array" ref="J153">H153+I153-K153</f>
        <v>0.00635208711433757</v>
      </c>
      <c r="K153" s="25"/>
      <c r="L153" s="25"/>
      <c r="M153" s="25"/>
    </row>
    <row r="154" ht="20.45" customHeight="1">
      <c r="A154" s="46">
        <v>2007</v>
      </c>
      <c r="B154" s="57">
        <v>39083</v>
      </c>
      <c r="C154" t="s" s="12">
        <v>14</v>
      </c>
      <c r="D154" t="s" s="32">
        <v>222</v>
      </c>
      <c r="E154" t="s" s="22">
        <v>216</v>
      </c>
      <c r="F154" t="s" s="30">
        <v>20</v>
      </c>
      <c r="G154" t="s" s="31">
        <v>17</v>
      </c>
      <c r="H154" s="25">
        <v>93.3266787658802</v>
      </c>
      <c r="I154" s="25"/>
      <c r="J154" s="25" cm="1">
        <f t="array" ref="J154">H154+I154-K154</f>
        <v>87.9736842105263</v>
      </c>
      <c r="K154" s="25">
        <v>5.3529945553539</v>
      </c>
      <c r="L154" s="25"/>
      <c r="M154" s="25"/>
    </row>
    <row r="155" ht="20.45" customHeight="1">
      <c r="A155" s="46">
        <v>2007</v>
      </c>
      <c r="B155" s="57">
        <v>39083</v>
      </c>
      <c r="C155" t="s" s="12">
        <v>14</v>
      </c>
      <c r="D155" t="s" s="32">
        <v>223</v>
      </c>
      <c r="E155" t="s" s="22">
        <v>216</v>
      </c>
      <c r="F155" t="s" s="30">
        <v>20</v>
      </c>
      <c r="G155" t="s" s="31">
        <v>17</v>
      </c>
      <c r="H155" s="25">
        <v>0.255898366606171</v>
      </c>
      <c r="I155" s="25"/>
      <c r="J155" s="25" cm="1">
        <f t="array" ref="J155">H155+I155-K155</f>
        <v>0.255898366606171</v>
      </c>
      <c r="K155" s="25"/>
      <c r="L155" s="25"/>
      <c r="M155" s="25"/>
    </row>
    <row r="156" ht="20.45" customHeight="1">
      <c r="A156" s="46">
        <v>2007</v>
      </c>
      <c r="B156" s="57">
        <v>39083</v>
      </c>
      <c r="C156" t="s" s="12">
        <v>14</v>
      </c>
      <c r="D156" t="s" s="32">
        <v>224</v>
      </c>
      <c r="E156" t="s" s="22">
        <v>216</v>
      </c>
      <c r="F156" t="s" s="30">
        <v>20</v>
      </c>
      <c r="G156" t="s" s="31">
        <v>17</v>
      </c>
      <c r="H156" s="25">
        <v>0.0362976406533575</v>
      </c>
      <c r="I156" s="25"/>
      <c r="J156" s="25" cm="1">
        <f t="array" ref="J156">H156+I156-K156</f>
        <v>0.0362976406533575</v>
      </c>
      <c r="K156" s="25"/>
      <c r="L156" s="25"/>
      <c r="M156" s="25"/>
    </row>
    <row r="157" ht="20.45" customHeight="1">
      <c r="A157" s="46">
        <v>2007</v>
      </c>
      <c r="B157" s="57">
        <v>39083</v>
      </c>
      <c r="C157" t="s" s="12">
        <v>14</v>
      </c>
      <c r="D157" t="s" s="21">
        <v>225</v>
      </c>
      <c r="E157" t="s" s="22">
        <v>226</v>
      </c>
      <c r="F157" t="s" s="30">
        <v>20</v>
      </c>
      <c r="G157" t="s" s="31">
        <v>17</v>
      </c>
      <c r="H157" s="25">
        <v>0.014519056261343</v>
      </c>
      <c r="I157" s="25"/>
      <c r="J157" s="25" cm="1">
        <f t="array" ref="J157">H157+I157-K157</f>
        <v>0.014519056261343</v>
      </c>
      <c r="K157" s="25"/>
      <c r="L157" s="25"/>
      <c r="M157" s="25"/>
    </row>
    <row r="158" ht="20.45" customHeight="1">
      <c r="A158" s="46">
        <v>2007</v>
      </c>
      <c r="B158" s="57">
        <v>39083</v>
      </c>
      <c r="C158" t="s" s="12">
        <v>14</v>
      </c>
      <c r="D158" t="s" s="32">
        <v>227</v>
      </c>
      <c r="E158" t="s" s="22">
        <v>226</v>
      </c>
      <c r="F158" t="s" s="30">
        <v>20</v>
      </c>
      <c r="G158" t="s" s="31">
        <v>17</v>
      </c>
      <c r="H158" s="25">
        <v>0.015426497277677</v>
      </c>
      <c r="I158" s="25"/>
      <c r="J158" s="25" cm="1">
        <f t="array" ref="J158">H158+I158-K158</f>
        <v>0.015426497277677</v>
      </c>
      <c r="K158" s="25"/>
      <c r="L158" s="25"/>
      <c r="M158" s="25"/>
    </row>
    <row r="159" ht="20.45" customHeight="1">
      <c r="A159" s="46">
        <v>2007</v>
      </c>
      <c r="B159" s="57">
        <v>39083</v>
      </c>
      <c r="C159" t="s" s="12">
        <v>14</v>
      </c>
      <c r="D159" t="s" s="32">
        <v>228</v>
      </c>
      <c r="E159" t="s" s="22">
        <v>226</v>
      </c>
      <c r="F159" t="s" s="30">
        <v>20</v>
      </c>
      <c r="G159" t="s" s="31">
        <v>17</v>
      </c>
      <c r="H159" s="25" cm="1">
        <f t="array" ref="H159">SUM(H160:H185)</f>
        <v>2107.629764065340</v>
      </c>
      <c r="I159" s="25" cm="1">
        <f t="array" ref="I159">SUM(I160:I185)</f>
        <v>0</v>
      </c>
      <c r="J159" s="25" cm="1">
        <f t="array" ref="J159">H159+I159-K159</f>
        <v>1258.843012704180</v>
      </c>
      <c r="K159" s="25" cm="1">
        <f t="array" ref="K159">SUM(K160:K185)</f>
        <v>848.786751361161</v>
      </c>
      <c r="L159" s="25"/>
      <c r="M159" s="25"/>
    </row>
    <row r="160" ht="20.45" customHeight="1">
      <c r="A160" s="46">
        <v>2007</v>
      </c>
      <c r="B160" s="57">
        <v>39083</v>
      </c>
      <c r="C160" t="s" s="12">
        <v>14</v>
      </c>
      <c r="D160" t="s" s="32">
        <v>229</v>
      </c>
      <c r="E160" t="s" s="22">
        <v>226</v>
      </c>
      <c r="F160" t="s" s="30">
        <v>20</v>
      </c>
      <c r="G160" t="s" s="31">
        <v>17</v>
      </c>
      <c r="H160" s="25"/>
      <c r="I160" s="25"/>
      <c r="J160" s="25" cm="1">
        <f t="array" ref="J160">H160+I160-K160</f>
        <v>-2.55535390199637</v>
      </c>
      <c r="K160" s="25">
        <v>2.55535390199637</v>
      </c>
      <c r="L160" s="25"/>
      <c r="M160" s="25"/>
    </row>
    <row r="161" ht="20.45" customHeight="1">
      <c r="A161" s="46">
        <v>2007</v>
      </c>
      <c r="B161" s="57">
        <v>39083</v>
      </c>
      <c r="C161" t="s" s="12">
        <v>14</v>
      </c>
      <c r="D161" t="s" s="32">
        <v>230</v>
      </c>
      <c r="E161" t="s" s="22">
        <v>226</v>
      </c>
      <c r="F161" t="s" s="30">
        <v>20</v>
      </c>
      <c r="G161" t="s" s="31">
        <v>17</v>
      </c>
      <c r="H161" s="25"/>
      <c r="I161" s="25"/>
      <c r="J161" s="25" cm="1">
        <f t="array" ref="J161">H161+I161-K161</f>
        <v>0</v>
      </c>
      <c r="K161" s="25"/>
      <c r="L161" s="25"/>
      <c r="M161" s="25"/>
    </row>
    <row r="162" ht="20.45" customHeight="1">
      <c r="A162" s="46">
        <v>2007</v>
      </c>
      <c r="B162" s="57">
        <v>39083</v>
      </c>
      <c r="C162" t="s" s="12">
        <v>14</v>
      </c>
      <c r="D162" t="s" s="32">
        <v>231</v>
      </c>
      <c r="E162" t="s" s="22">
        <v>226</v>
      </c>
      <c r="F162" t="s" s="30">
        <v>20</v>
      </c>
      <c r="G162" t="s" s="31">
        <v>17</v>
      </c>
      <c r="H162" s="25">
        <v>0.00181488203266788</v>
      </c>
      <c r="I162" s="25"/>
      <c r="J162" s="25" cm="1">
        <f t="array" ref="J162">H162+I162-K162</f>
        <v>0.00181488203266788</v>
      </c>
      <c r="K162" s="25"/>
      <c r="L162" s="25"/>
      <c r="M162" s="25"/>
    </row>
    <row r="163" ht="20.45" customHeight="1">
      <c r="A163" s="46">
        <v>2007</v>
      </c>
      <c r="B163" s="57">
        <v>39083</v>
      </c>
      <c r="C163" t="s" s="12">
        <v>14</v>
      </c>
      <c r="D163" t="s" s="32">
        <v>232</v>
      </c>
      <c r="E163" t="s" s="22">
        <v>226</v>
      </c>
      <c r="F163" t="s" s="30">
        <v>20</v>
      </c>
      <c r="G163" t="s" s="31">
        <v>17</v>
      </c>
      <c r="H163" s="25"/>
      <c r="I163" s="25"/>
      <c r="J163" s="25" cm="1">
        <f t="array" ref="J163">H163+I163-K163</f>
        <v>0</v>
      </c>
      <c r="K163" s="25"/>
      <c r="L163" s="25"/>
      <c r="M163" s="25"/>
    </row>
    <row r="164" ht="20.45" customHeight="1">
      <c r="A164" s="46">
        <v>2007</v>
      </c>
      <c r="B164" s="57">
        <v>39083</v>
      </c>
      <c r="C164" t="s" s="12">
        <v>14</v>
      </c>
      <c r="D164" t="s" s="32">
        <v>233</v>
      </c>
      <c r="E164" t="s" s="22">
        <v>226</v>
      </c>
      <c r="F164" t="s" s="30">
        <v>20</v>
      </c>
      <c r="G164" t="s" s="31">
        <v>17</v>
      </c>
      <c r="H164" s="25">
        <v>0.000907441016333938</v>
      </c>
      <c r="I164" s="25"/>
      <c r="J164" s="25" cm="1">
        <f t="array" ref="J164">H164+I164-K164</f>
        <v>0.000907441016333938</v>
      </c>
      <c r="K164" s="25"/>
      <c r="L164" s="25"/>
      <c r="M164" s="25"/>
    </row>
    <row r="165" ht="20.45" customHeight="1">
      <c r="A165" s="46">
        <v>2007</v>
      </c>
      <c r="B165" s="57">
        <v>39083</v>
      </c>
      <c r="C165" t="s" s="12">
        <v>14</v>
      </c>
      <c r="D165" t="s" s="32">
        <v>234</v>
      </c>
      <c r="E165" t="s" s="22">
        <v>226</v>
      </c>
      <c r="F165" t="s" s="30">
        <v>20</v>
      </c>
      <c r="G165" t="s" s="31">
        <v>17</v>
      </c>
      <c r="H165" s="25">
        <v>0.0281306715063521</v>
      </c>
      <c r="I165" s="25"/>
      <c r="J165" s="25" cm="1">
        <f t="array" ref="J165">H165+I165-K165</f>
        <v>0.0281306715063521</v>
      </c>
      <c r="K165" s="25"/>
      <c r="L165" s="25"/>
      <c r="M165" s="25"/>
    </row>
    <row r="166" ht="20.45" customHeight="1">
      <c r="A166" s="46">
        <v>2007</v>
      </c>
      <c r="B166" s="57">
        <v>39083</v>
      </c>
      <c r="C166" t="s" s="12">
        <v>14</v>
      </c>
      <c r="D166" t="s" s="32">
        <v>235</v>
      </c>
      <c r="E166" t="s" s="22">
        <v>226</v>
      </c>
      <c r="F166" t="s" s="30">
        <v>20</v>
      </c>
      <c r="G166" t="s" s="31">
        <v>17</v>
      </c>
      <c r="H166" s="25">
        <v>0.76497277676951</v>
      </c>
      <c r="I166" s="25"/>
      <c r="J166" s="25" cm="1">
        <f t="array" ref="J166">H166+I166-K166</f>
        <v>0.76497277676951</v>
      </c>
      <c r="K166" s="25"/>
      <c r="L166" s="25"/>
      <c r="M166" s="25"/>
    </row>
    <row r="167" ht="20.45" customHeight="1">
      <c r="A167" s="46">
        <v>2007</v>
      </c>
      <c r="B167" s="57">
        <v>39083</v>
      </c>
      <c r="C167" t="s" s="12">
        <v>14</v>
      </c>
      <c r="D167" t="s" s="32">
        <v>236</v>
      </c>
      <c r="E167" t="s" s="22">
        <v>226</v>
      </c>
      <c r="F167" t="s" s="30">
        <v>20</v>
      </c>
      <c r="G167" t="s" s="31">
        <v>17</v>
      </c>
      <c r="H167" s="25">
        <v>0.00362976406533575</v>
      </c>
      <c r="I167" s="25"/>
      <c r="J167" s="25" cm="1">
        <f t="array" ref="J167">H167+I167-K167</f>
        <v>0.00362976406533575</v>
      </c>
      <c r="K167" s="25"/>
      <c r="L167" s="25"/>
      <c r="M167" s="25"/>
    </row>
    <row r="168" ht="20.45" customHeight="1">
      <c r="A168" s="46">
        <v>2007</v>
      </c>
      <c r="B168" s="57">
        <v>39083</v>
      </c>
      <c r="C168" t="s" s="12">
        <v>14</v>
      </c>
      <c r="D168" t="s" s="32">
        <v>237</v>
      </c>
      <c r="E168" t="s" s="22">
        <v>226</v>
      </c>
      <c r="F168" t="s" s="30">
        <v>20</v>
      </c>
      <c r="G168" t="s" s="31">
        <v>17</v>
      </c>
      <c r="H168" s="25">
        <v>9.468239564428311</v>
      </c>
      <c r="I168" s="25"/>
      <c r="J168" s="25" cm="1">
        <f t="array" ref="J168">H168+I168-K168</f>
        <v>7.80671506352087</v>
      </c>
      <c r="K168" s="25">
        <v>1.66152450090744</v>
      </c>
      <c r="L168" s="25"/>
      <c r="M168" s="25"/>
    </row>
    <row r="169" ht="20.45" customHeight="1">
      <c r="A169" s="46">
        <v>2007</v>
      </c>
      <c r="B169" s="57">
        <v>39083</v>
      </c>
      <c r="C169" t="s" s="12">
        <v>14</v>
      </c>
      <c r="D169" t="s" s="32">
        <v>238</v>
      </c>
      <c r="E169" t="s" s="22">
        <v>226</v>
      </c>
      <c r="F169" t="s" s="30">
        <v>20</v>
      </c>
      <c r="G169" t="s" s="31">
        <v>17</v>
      </c>
      <c r="H169" s="25">
        <v>0.00544464609800363</v>
      </c>
      <c r="I169" s="25"/>
      <c r="J169" s="25" cm="1">
        <f t="array" ref="J169">H169+I169-K169</f>
        <v>0.00544464609800363</v>
      </c>
      <c r="K169" s="25"/>
      <c r="L169" s="25"/>
      <c r="M169" s="25"/>
    </row>
    <row r="170" ht="20.45" customHeight="1">
      <c r="A170" s="46">
        <v>2007</v>
      </c>
      <c r="B170" s="57">
        <v>39083</v>
      </c>
      <c r="C170" t="s" s="12">
        <v>14</v>
      </c>
      <c r="D170" t="s" s="32">
        <v>239</v>
      </c>
      <c r="E170" t="s" s="22">
        <v>226</v>
      </c>
      <c r="F170" t="s" s="30">
        <v>20</v>
      </c>
      <c r="G170" t="s" s="31">
        <v>17</v>
      </c>
      <c r="H170" s="25">
        <v>0.00998185117967332</v>
      </c>
      <c r="I170" s="25"/>
      <c r="J170" s="25" cm="1">
        <f t="array" ref="J170">H170+I170-K170</f>
        <v>0.00998185117967332</v>
      </c>
      <c r="K170" s="25"/>
      <c r="L170" s="25"/>
      <c r="M170" s="25"/>
    </row>
    <row r="171" ht="20.45" customHeight="1">
      <c r="A171" s="46">
        <v>2007</v>
      </c>
      <c r="B171" s="57">
        <v>39083</v>
      </c>
      <c r="C171" t="s" s="12">
        <v>14</v>
      </c>
      <c r="D171" t="s" s="32">
        <v>240</v>
      </c>
      <c r="E171" t="s" s="22">
        <v>226</v>
      </c>
      <c r="F171" t="s" s="30">
        <v>20</v>
      </c>
      <c r="G171" t="s" s="31">
        <v>17</v>
      </c>
      <c r="H171" s="25">
        <v>18.8294010889292</v>
      </c>
      <c r="I171" s="25"/>
      <c r="J171" s="25" cm="1">
        <f t="array" ref="J171">H171+I171-K171</f>
        <v>17.7658802177858</v>
      </c>
      <c r="K171" s="25">
        <v>1.06352087114338</v>
      </c>
      <c r="L171" s="25"/>
      <c r="M171" s="25"/>
    </row>
    <row r="172" ht="20.45" customHeight="1">
      <c r="A172" s="46">
        <v>2007</v>
      </c>
      <c r="B172" s="57">
        <v>39083</v>
      </c>
      <c r="C172" t="s" s="12">
        <v>14</v>
      </c>
      <c r="D172" t="s" s="32">
        <v>241</v>
      </c>
      <c r="E172" t="s" s="22">
        <v>226</v>
      </c>
      <c r="F172" t="s" s="30">
        <v>20</v>
      </c>
      <c r="G172" t="s" s="31">
        <v>17</v>
      </c>
      <c r="H172" s="25">
        <v>12.8284936479129</v>
      </c>
      <c r="I172" s="25"/>
      <c r="J172" s="25" cm="1">
        <f t="array" ref="J172">H172+I172-K172</f>
        <v>11.2422867513612</v>
      </c>
      <c r="K172" s="25">
        <v>1.58620689655172</v>
      </c>
      <c r="L172" s="25"/>
      <c r="M172" s="25"/>
    </row>
    <row r="173" ht="20.45" customHeight="1">
      <c r="A173" s="46">
        <v>2007</v>
      </c>
      <c r="B173" s="57">
        <v>39083</v>
      </c>
      <c r="C173" t="s" s="12">
        <v>14</v>
      </c>
      <c r="D173" t="s" s="32">
        <v>242</v>
      </c>
      <c r="E173" t="s" s="22">
        <v>226</v>
      </c>
      <c r="F173" t="s" s="30">
        <v>20</v>
      </c>
      <c r="G173" t="s" s="31">
        <v>17</v>
      </c>
      <c r="H173" s="25">
        <v>0.485480943738657</v>
      </c>
      <c r="I173" s="25"/>
      <c r="J173" s="25" cm="1">
        <f t="array" ref="J173">H173+I173-K173</f>
        <v>0.469147005444646</v>
      </c>
      <c r="K173" s="25">
        <v>0.0163339382940109</v>
      </c>
      <c r="L173" s="25"/>
      <c r="M173" s="25"/>
    </row>
    <row r="174" ht="20.45" customHeight="1">
      <c r="A174" s="46">
        <v>2007</v>
      </c>
      <c r="B174" s="57">
        <v>39083</v>
      </c>
      <c r="C174" t="s" s="12">
        <v>14</v>
      </c>
      <c r="D174" t="s" s="32">
        <v>243</v>
      </c>
      <c r="E174" t="s" s="22">
        <v>226</v>
      </c>
      <c r="F174" t="s" s="30">
        <v>20</v>
      </c>
      <c r="G174" t="s" s="31">
        <v>17</v>
      </c>
      <c r="H174" s="25">
        <v>8.32395644283122</v>
      </c>
      <c r="I174" s="25"/>
      <c r="J174" s="25" cm="1">
        <f t="array" ref="J174">H174+I174-K174</f>
        <v>8.29038112522686</v>
      </c>
      <c r="K174" s="25">
        <v>0.0335753176043557</v>
      </c>
      <c r="L174" s="25"/>
      <c r="M174" s="25"/>
    </row>
    <row r="175" ht="20.45" customHeight="1">
      <c r="A175" s="46">
        <v>2007</v>
      </c>
      <c r="B175" s="57">
        <v>39083</v>
      </c>
      <c r="C175" t="s" s="12">
        <v>14</v>
      </c>
      <c r="D175" t="s" s="32">
        <v>244</v>
      </c>
      <c r="E175" t="s" s="22">
        <v>226</v>
      </c>
      <c r="F175" t="s" s="30">
        <v>20</v>
      </c>
      <c r="G175" t="s" s="31">
        <v>17</v>
      </c>
      <c r="H175" s="25">
        <v>1.61343012704174</v>
      </c>
      <c r="I175" s="25"/>
      <c r="J175" s="25" cm="1">
        <f t="array" ref="J175">H175+I175-K175</f>
        <v>1.61161524500907</v>
      </c>
      <c r="K175" s="25">
        <v>0.00181488203266788</v>
      </c>
      <c r="L175" s="25"/>
      <c r="M175" s="25"/>
    </row>
    <row r="176" ht="20.45" customHeight="1">
      <c r="A176" s="46">
        <v>2007</v>
      </c>
      <c r="B176" s="57">
        <v>39083</v>
      </c>
      <c r="C176" t="s" s="12">
        <v>14</v>
      </c>
      <c r="D176" t="s" s="32">
        <v>245</v>
      </c>
      <c r="E176" t="s" s="22">
        <v>226</v>
      </c>
      <c r="F176" t="s" s="30">
        <v>20</v>
      </c>
      <c r="G176" t="s" s="31">
        <v>17</v>
      </c>
      <c r="H176" s="25">
        <v>0.0181488203266788</v>
      </c>
      <c r="I176" s="25"/>
      <c r="J176" s="25" cm="1">
        <f t="array" ref="J176">H176+I176-K176</f>
        <v>0.0181488203266788</v>
      </c>
      <c r="K176" s="25"/>
      <c r="L176" s="25"/>
      <c r="M176" s="25"/>
    </row>
    <row r="177" ht="20.45" customHeight="1">
      <c r="A177" s="46">
        <v>2007</v>
      </c>
      <c r="B177" s="57">
        <v>39083</v>
      </c>
      <c r="C177" t="s" s="12">
        <v>14</v>
      </c>
      <c r="D177" t="s" s="32">
        <v>246</v>
      </c>
      <c r="E177" t="s" s="22">
        <v>226</v>
      </c>
      <c r="F177" t="s" s="30">
        <v>20</v>
      </c>
      <c r="G177" t="s" s="31">
        <v>17</v>
      </c>
      <c r="H177" s="25"/>
      <c r="I177" s="25"/>
      <c r="J177" s="25" cm="1">
        <f t="array" ref="J177">H177+I177-K177</f>
        <v>0</v>
      </c>
      <c r="K177" s="25"/>
      <c r="L177" s="25"/>
      <c r="M177" s="25"/>
    </row>
    <row r="178" ht="20.45" customHeight="1">
      <c r="A178" s="46">
        <v>2007</v>
      </c>
      <c r="B178" s="57">
        <v>39083</v>
      </c>
      <c r="C178" t="s" s="12">
        <v>14</v>
      </c>
      <c r="D178" t="s" s="32">
        <v>247</v>
      </c>
      <c r="E178" t="s" s="22">
        <v>226</v>
      </c>
      <c r="F178" t="s" s="30">
        <v>20</v>
      </c>
      <c r="G178" t="s" s="31">
        <v>17</v>
      </c>
      <c r="H178" s="25">
        <v>18.8693284936479</v>
      </c>
      <c r="I178" s="25"/>
      <c r="J178" s="25" cm="1">
        <f t="array" ref="J178">H178+I178-K178</f>
        <v>13.7858439201452</v>
      </c>
      <c r="K178" s="25">
        <v>5.08348457350272</v>
      </c>
      <c r="L178" s="25"/>
      <c r="M178" s="25"/>
    </row>
    <row r="179" ht="20.45" customHeight="1">
      <c r="A179" s="46">
        <v>2007</v>
      </c>
      <c r="B179" s="57">
        <v>39083</v>
      </c>
      <c r="C179" t="s" s="12">
        <v>14</v>
      </c>
      <c r="D179" t="s" s="32">
        <v>248</v>
      </c>
      <c r="E179" t="s" s="22">
        <v>226</v>
      </c>
      <c r="F179" t="s" s="30">
        <v>20</v>
      </c>
      <c r="G179" t="s" s="31">
        <v>17</v>
      </c>
      <c r="H179" s="25">
        <v>0.0181488203266788</v>
      </c>
      <c r="I179" s="25"/>
      <c r="J179" s="25" cm="1">
        <f t="array" ref="J179">H179+I179-K179</f>
        <v>-0.0045372050816697</v>
      </c>
      <c r="K179" s="25">
        <v>0.0226860254083485</v>
      </c>
      <c r="L179" s="25"/>
      <c r="M179" s="25"/>
    </row>
    <row r="180" ht="20.45" customHeight="1">
      <c r="A180" s="46">
        <v>2007</v>
      </c>
      <c r="B180" s="57">
        <v>39083</v>
      </c>
      <c r="C180" t="s" s="12">
        <v>14</v>
      </c>
      <c r="D180" t="s" s="32">
        <v>249</v>
      </c>
      <c r="E180" t="s" s="22">
        <v>226</v>
      </c>
      <c r="F180" t="s" s="30">
        <v>20</v>
      </c>
      <c r="G180" t="s" s="31">
        <v>17</v>
      </c>
      <c r="H180" s="25">
        <v>366.392014519056</v>
      </c>
      <c r="I180" s="25"/>
      <c r="J180" s="25" cm="1">
        <f t="array" ref="J180">H180+I180-K180</f>
        <v>254.366606170599</v>
      </c>
      <c r="K180" s="25">
        <v>112.025408348457</v>
      </c>
      <c r="L180" s="25"/>
      <c r="M180" s="25"/>
    </row>
    <row r="181" ht="20.45" customHeight="1">
      <c r="A181" s="46">
        <v>2007</v>
      </c>
      <c r="B181" s="57">
        <v>39083</v>
      </c>
      <c r="C181" t="s" s="12">
        <v>14</v>
      </c>
      <c r="D181" t="s" s="32">
        <v>250</v>
      </c>
      <c r="E181" t="s" s="22">
        <v>226</v>
      </c>
      <c r="F181" t="s" s="30">
        <v>20</v>
      </c>
      <c r="G181" t="s" s="31">
        <v>17</v>
      </c>
      <c r="H181" s="25">
        <v>4.62885662431942</v>
      </c>
      <c r="I181" s="25"/>
      <c r="J181" s="25" cm="1">
        <f t="array" ref="J181">H181+I181-K181</f>
        <v>3.11615245009074</v>
      </c>
      <c r="K181" s="25">
        <v>1.51270417422868</v>
      </c>
      <c r="L181" s="25"/>
      <c r="M181" s="25"/>
    </row>
    <row r="182" ht="20.45" customHeight="1">
      <c r="A182" s="46">
        <v>2007</v>
      </c>
      <c r="B182" s="57">
        <v>39083</v>
      </c>
      <c r="C182" t="s" s="12">
        <v>14</v>
      </c>
      <c r="D182" t="s" s="32">
        <v>251</v>
      </c>
      <c r="E182" t="s" s="22">
        <v>226</v>
      </c>
      <c r="F182" t="s" s="30">
        <v>20</v>
      </c>
      <c r="G182" t="s" s="31">
        <v>17</v>
      </c>
      <c r="H182" s="25">
        <v>17.6388384754991</v>
      </c>
      <c r="I182" s="25"/>
      <c r="J182" s="25" cm="1">
        <f t="array" ref="J182">H182+I182-K182</f>
        <v>10.0644283121597</v>
      </c>
      <c r="K182" s="25">
        <v>7.57441016333938</v>
      </c>
      <c r="L182" s="25"/>
      <c r="M182" s="25"/>
    </row>
    <row r="183" ht="20.45" customHeight="1">
      <c r="A183" s="46">
        <v>2007</v>
      </c>
      <c r="B183" s="57">
        <v>39083</v>
      </c>
      <c r="C183" t="s" s="12">
        <v>14</v>
      </c>
      <c r="D183" t="s" s="32">
        <v>252</v>
      </c>
      <c r="E183" t="s" s="22">
        <v>226</v>
      </c>
      <c r="F183" t="s" s="30">
        <v>20</v>
      </c>
      <c r="G183" t="s" s="31">
        <v>17</v>
      </c>
      <c r="H183" s="25">
        <v>0.014519056261343</v>
      </c>
      <c r="I183" s="25"/>
      <c r="J183" s="25" cm="1">
        <f t="array" ref="J183">H183+I183-K183</f>
        <v>0.014519056261343</v>
      </c>
      <c r="K183" s="25"/>
      <c r="L183" s="25"/>
      <c r="M183" s="25"/>
    </row>
    <row r="184" ht="20.45" customHeight="1">
      <c r="A184" s="46">
        <v>2007</v>
      </c>
      <c r="B184" s="57">
        <v>39083</v>
      </c>
      <c r="C184" t="s" s="12">
        <v>14</v>
      </c>
      <c r="D184" t="s" s="21">
        <v>253</v>
      </c>
      <c r="E184" t="s" s="22">
        <v>254</v>
      </c>
      <c r="F184" t="s" s="30">
        <v>20</v>
      </c>
      <c r="G184" t="s" s="31">
        <v>17</v>
      </c>
      <c r="H184" s="25">
        <v>1622.648820326680</v>
      </c>
      <c r="I184" s="25"/>
      <c r="J184" s="25" cm="1">
        <f t="array" ref="J184">H184+I184-K184</f>
        <v>926.653357531762</v>
      </c>
      <c r="K184" s="25">
        <v>695.995462794918</v>
      </c>
      <c r="L184" s="25"/>
      <c r="M184" s="25"/>
    </row>
    <row r="185" ht="20.45" customHeight="1">
      <c r="A185" s="46">
        <v>2007</v>
      </c>
      <c r="B185" s="57">
        <v>39083</v>
      </c>
      <c r="C185" t="s" s="12">
        <v>14</v>
      </c>
      <c r="D185" t="s" s="21">
        <v>255</v>
      </c>
      <c r="E185" s="14"/>
      <c r="F185" t="s" s="30">
        <v>20</v>
      </c>
      <c r="G185" t="s" s="31">
        <v>17</v>
      </c>
      <c r="H185" s="25">
        <v>25.0372050816697</v>
      </c>
      <c r="I185" s="25"/>
      <c r="J185" s="25" cm="1">
        <f t="array" ref="J185">H185+I185-K185</f>
        <v>5.3829401088929</v>
      </c>
      <c r="K185" s="25">
        <v>19.6542649727768</v>
      </c>
      <c r="L185" s="25"/>
      <c r="M185" s="25"/>
    </row>
    <row r="186" ht="20.45" customHeight="1">
      <c r="A186" s="46">
        <v>2007</v>
      </c>
      <c r="B186" s="57">
        <v>39083</v>
      </c>
      <c r="C186" t="s" s="12">
        <v>14</v>
      </c>
      <c r="D186" t="s" s="32">
        <v>256</v>
      </c>
      <c r="E186" t="s" s="22">
        <v>257</v>
      </c>
      <c r="F186" t="s" s="30">
        <v>20</v>
      </c>
      <c r="G186" t="s" s="31">
        <v>17</v>
      </c>
      <c r="H186" s="25">
        <v>7.53176043557169</v>
      </c>
      <c r="I186" s="25"/>
      <c r="J186" s="25" cm="1">
        <f t="array" ref="J186">H186+I186-K186</f>
        <v>6.44192377495463</v>
      </c>
      <c r="K186" s="25">
        <v>1.08983666061706</v>
      </c>
      <c r="L186" s="25"/>
      <c r="M186" s="25"/>
    </row>
    <row r="187" ht="20.45" customHeight="1">
      <c r="A187" s="46">
        <v>2007</v>
      </c>
      <c r="B187" s="57">
        <v>39083</v>
      </c>
      <c r="C187" t="s" s="12">
        <v>14</v>
      </c>
      <c r="D187" t="s" s="32">
        <v>258</v>
      </c>
      <c r="E187" t="s" s="22">
        <v>259</v>
      </c>
      <c r="F187" t="s" s="30">
        <v>20</v>
      </c>
      <c r="G187" t="s" s="31">
        <v>17</v>
      </c>
      <c r="H187" s="25"/>
      <c r="I187" s="25"/>
      <c r="J187" s="25"/>
      <c r="K187" s="25"/>
      <c r="L187" s="25" cm="1">
        <f t="array" ref="L187">SUM(L188,L194,L197)</f>
        <v>12860.8534941013</v>
      </c>
      <c r="M187" s="25"/>
    </row>
    <row r="188" ht="20.45" customHeight="1">
      <c r="A188" s="46">
        <v>2007</v>
      </c>
      <c r="B188" s="57">
        <v>39083</v>
      </c>
      <c r="C188" t="s" s="12">
        <v>14</v>
      </c>
      <c r="D188" t="s" s="32">
        <v>260</v>
      </c>
      <c r="E188" t="s" s="22">
        <v>261</v>
      </c>
      <c r="F188" t="s" s="30">
        <v>20</v>
      </c>
      <c r="G188" t="s" s="31">
        <v>17</v>
      </c>
      <c r="H188" s="25"/>
      <c r="I188" s="25"/>
      <c r="J188" s="25"/>
      <c r="K188" s="25"/>
      <c r="L188" s="25" cm="1">
        <f t="array" ref="L188">SUM(L189:L190)</f>
        <v>12852.8332940456</v>
      </c>
      <c r="M188" s="25"/>
    </row>
    <row r="189" ht="20.45" customHeight="1">
      <c r="A189" s="46">
        <v>2007</v>
      </c>
      <c r="B189" s="57">
        <v>39083</v>
      </c>
      <c r="C189" t="s" s="12">
        <v>14</v>
      </c>
      <c r="D189" t="s" s="32">
        <v>262</v>
      </c>
      <c r="E189" s="14"/>
      <c r="F189" t="s" s="30">
        <v>20</v>
      </c>
      <c r="G189" t="s" s="31">
        <v>17</v>
      </c>
      <c r="H189" s="25"/>
      <c r="I189" s="25"/>
      <c r="J189" s="25"/>
      <c r="K189" s="25"/>
      <c r="L189" s="25">
        <v>315.202643684210</v>
      </c>
      <c r="M189" s="25"/>
    </row>
    <row r="190" ht="20.45" customHeight="1">
      <c r="A190" s="46">
        <v>2007</v>
      </c>
      <c r="B190" s="57">
        <v>39083</v>
      </c>
      <c r="C190" t="s" s="12">
        <v>14</v>
      </c>
      <c r="D190" t="s" s="32">
        <v>263</v>
      </c>
      <c r="E190" s="14"/>
      <c r="F190" t="s" s="30">
        <v>20</v>
      </c>
      <c r="G190" t="s" s="31">
        <v>17</v>
      </c>
      <c r="H190" s="25"/>
      <c r="I190" s="25"/>
      <c r="J190" s="25"/>
      <c r="K190" s="25"/>
      <c r="L190" s="25">
        <v>12537.6306503614</v>
      </c>
      <c r="M190" s="25"/>
    </row>
    <row r="191" ht="20.45" customHeight="1">
      <c r="A191" s="46">
        <v>2007</v>
      </c>
      <c r="B191" s="57">
        <v>39083</v>
      </c>
      <c r="C191" t="s" s="12">
        <v>14</v>
      </c>
      <c r="D191" t="s" s="32">
        <v>264</v>
      </c>
      <c r="E191" s="14"/>
      <c r="F191" t="s" s="30">
        <v>20</v>
      </c>
      <c r="G191" t="s" s="31">
        <v>17</v>
      </c>
      <c r="H191" s="25"/>
      <c r="I191" s="25"/>
      <c r="J191" s="25"/>
      <c r="K191" s="25"/>
      <c r="L191" s="25">
        <v>7846.784732468240</v>
      </c>
      <c r="M191" s="25"/>
    </row>
    <row r="192" ht="20.45" customHeight="1">
      <c r="A192" s="46">
        <v>2007</v>
      </c>
      <c r="B192" s="57">
        <v>39083</v>
      </c>
      <c r="C192" t="s" s="12">
        <v>14</v>
      </c>
      <c r="D192" t="s" s="32">
        <v>265</v>
      </c>
      <c r="E192" t="s" s="22">
        <v>266</v>
      </c>
      <c r="F192" t="s" s="30">
        <v>20</v>
      </c>
      <c r="G192" t="s" s="31">
        <v>17</v>
      </c>
      <c r="H192" s="25"/>
      <c r="I192" s="25"/>
      <c r="J192" s="25"/>
      <c r="K192" s="25"/>
      <c r="L192" s="25">
        <v>150.708483385662</v>
      </c>
      <c r="M192" s="25"/>
    </row>
    <row r="193" ht="20.45" customHeight="1">
      <c r="A193" s="46">
        <v>2007</v>
      </c>
      <c r="B193" s="57">
        <v>39083</v>
      </c>
      <c r="C193" t="s" s="12">
        <v>14</v>
      </c>
      <c r="D193" t="s" s="32">
        <v>262</v>
      </c>
      <c r="E193" t="s" s="22">
        <v>266</v>
      </c>
      <c r="F193" t="s" s="30">
        <v>20</v>
      </c>
      <c r="G193" t="s" s="31">
        <v>17</v>
      </c>
      <c r="H193" s="25"/>
      <c r="I193" s="25"/>
      <c r="J193" s="25"/>
      <c r="K193" s="25"/>
      <c r="L193" s="25">
        <v>4540.137434507490</v>
      </c>
      <c r="M193" s="25"/>
    </row>
    <row r="194" ht="20.45" customHeight="1">
      <c r="A194" s="46">
        <v>2007</v>
      </c>
      <c r="B194" s="57">
        <v>39083</v>
      </c>
      <c r="C194" t="s" s="12">
        <v>14</v>
      </c>
      <c r="D194" t="s" s="32">
        <v>264</v>
      </c>
      <c r="E194" t="s" s="22">
        <v>266</v>
      </c>
      <c r="F194" t="s" s="30">
        <v>20</v>
      </c>
      <c r="G194" t="s" s="31">
        <v>17</v>
      </c>
      <c r="H194" s="25"/>
      <c r="I194" s="25"/>
      <c r="J194" s="25"/>
      <c r="K194" s="25"/>
      <c r="L194" s="25" cm="1">
        <f t="array" ref="L194">SUM(L195:L196)</f>
        <v>7.72039039938278</v>
      </c>
      <c r="M194" s="25"/>
    </row>
    <row r="195" ht="20.45" customHeight="1">
      <c r="A195" s="46">
        <v>2007</v>
      </c>
      <c r="B195" s="57">
        <v>39083</v>
      </c>
      <c r="C195" t="s" s="12">
        <v>14</v>
      </c>
      <c r="D195" t="s" s="32">
        <v>267</v>
      </c>
      <c r="E195" t="s" s="22">
        <v>268</v>
      </c>
      <c r="F195" t="s" s="30">
        <v>20</v>
      </c>
      <c r="G195" t="s" s="31">
        <v>17</v>
      </c>
      <c r="H195" s="25"/>
      <c r="I195" s="25"/>
      <c r="J195" s="25"/>
      <c r="K195" s="25"/>
      <c r="L195" s="25">
        <v>7.53430933195056</v>
      </c>
      <c r="M195" s="25"/>
    </row>
    <row r="196" ht="20.45" customHeight="1">
      <c r="A196" s="46">
        <v>2007</v>
      </c>
      <c r="B196" s="57">
        <v>39083</v>
      </c>
      <c r="C196" t="s" s="12">
        <v>14</v>
      </c>
      <c r="D196" t="s" s="32">
        <v>262</v>
      </c>
      <c r="E196" t="s" s="22">
        <v>268</v>
      </c>
      <c r="F196" t="s" s="30">
        <v>20</v>
      </c>
      <c r="G196" t="s" s="31">
        <v>17</v>
      </c>
      <c r="H196" s="25"/>
      <c r="I196" s="25"/>
      <c r="J196" s="25"/>
      <c r="K196" s="25"/>
      <c r="L196" s="25">
        <v>0.186081067432222</v>
      </c>
      <c r="M196" s="25"/>
    </row>
    <row r="197" ht="20.45" customHeight="1">
      <c r="A197" s="46">
        <v>2007</v>
      </c>
      <c r="B197" s="57">
        <v>39083</v>
      </c>
      <c r="C197" t="s" s="12">
        <v>14</v>
      </c>
      <c r="D197" t="s" s="32">
        <v>264</v>
      </c>
      <c r="E197" t="s" s="22">
        <v>268</v>
      </c>
      <c r="F197" t="s" s="30">
        <v>20</v>
      </c>
      <c r="G197" t="s" s="31">
        <v>17</v>
      </c>
      <c r="H197" s="25"/>
      <c r="I197" s="25"/>
      <c r="J197" s="25"/>
      <c r="K197" s="25"/>
      <c r="L197" s="25" cm="1">
        <f t="array" ref="L197">SUM(L198:L199)</f>
        <v>0.299809656277746</v>
      </c>
      <c r="M197" s="25"/>
    </row>
    <row r="198" ht="20.45" customHeight="1">
      <c r="A198" s="46">
        <v>2007</v>
      </c>
      <c r="B198" s="57">
        <v>39083</v>
      </c>
      <c r="C198" t="s" s="12">
        <v>14</v>
      </c>
      <c r="D198" t="s" s="21">
        <v>269</v>
      </c>
      <c r="E198" t="s" s="22">
        <v>254</v>
      </c>
      <c r="F198" t="s" s="30">
        <v>20</v>
      </c>
      <c r="G198" t="s" s="31">
        <v>17</v>
      </c>
      <c r="H198" s="25"/>
      <c r="I198" s="25"/>
      <c r="J198" s="25"/>
      <c r="K198" s="25"/>
      <c r="L198" s="25">
        <v>0.0877795247350857</v>
      </c>
      <c r="M198" s="25"/>
    </row>
    <row r="199" ht="20.45" customHeight="1">
      <c r="A199" s="46">
        <v>2007</v>
      </c>
      <c r="B199" s="57">
        <v>39083</v>
      </c>
      <c r="C199" t="s" s="12">
        <v>14</v>
      </c>
      <c r="D199" t="s" s="29">
        <v>270</v>
      </c>
      <c r="E199" t="s" s="22">
        <v>254</v>
      </c>
      <c r="F199" t="s" s="30">
        <v>20</v>
      </c>
      <c r="G199" t="s" s="31">
        <v>17</v>
      </c>
      <c r="H199" s="25"/>
      <c r="I199" s="25"/>
      <c r="J199" s="25"/>
      <c r="K199" s="25"/>
      <c r="L199" s="25">
        <v>0.21203013154266</v>
      </c>
      <c r="M199" s="25"/>
    </row>
    <row r="200" ht="20.45" customHeight="1">
      <c r="A200" s="46">
        <v>2007</v>
      </c>
      <c r="B200" s="57">
        <v>39083</v>
      </c>
      <c r="C200" t="s" s="12">
        <v>14</v>
      </c>
      <c r="D200" t="s" s="29">
        <v>271</v>
      </c>
      <c r="E200" t="s" s="22">
        <v>254</v>
      </c>
      <c r="F200" t="s" s="30">
        <v>20</v>
      </c>
      <c r="G200" t="s" s="31">
        <v>17</v>
      </c>
      <c r="H200" s="25"/>
      <c r="I200" s="25"/>
      <c r="J200" s="25"/>
      <c r="K200" s="25"/>
      <c r="L200" s="25"/>
      <c r="M200" s="25" cm="1">
        <f t="array" ref="M200">SUM(M201,M226)</f>
        <v>667.525862068966</v>
      </c>
    </row>
    <row r="201" ht="20.45" customHeight="1">
      <c r="A201" s="46">
        <v>2007</v>
      </c>
      <c r="B201" s="57">
        <v>39083</v>
      </c>
      <c r="C201" t="s" s="12">
        <v>14</v>
      </c>
      <c r="D201" t="s" s="32">
        <v>272</v>
      </c>
      <c r="E201" t="s" s="22">
        <v>254</v>
      </c>
      <c r="F201" t="s" s="30">
        <v>20</v>
      </c>
      <c r="G201" t="s" s="31">
        <v>17</v>
      </c>
      <c r="H201" s="25"/>
      <c r="I201" s="25"/>
      <c r="J201" s="25"/>
      <c r="K201" s="25"/>
      <c r="L201" s="25"/>
      <c r="M201" s="25" cm="1">
        <f t="array" ref="M201">SUM(M202,M212,M216,M222,M225)</f>
        <v>644.839836660617</v>
      </c>
    </row>
    <row r="202" ht="20.45" customHeight="1">
      <c r="A202" s="46">
        <v>2007</v>
      </c>
      <c r="B202" s="57">
        <v>39083</v>
      </c>
      <c r="C202" t="s" s="12">
        <v>14</v>
      </c>
      <c r="D202" t="s" s="32">
        <v>273</v>
      </c>
      <c r="E202" t="s" s="22">
        <v>254</v>
      </c>
      <c r="F202" t="s" s="30">
        <v>20</v>
      </c>
      <c r="G202" t="s" s="31">
        <v>17</v>
      </c>
      <c r="H202" s="25"/>
      <c r="I202" s="25"/>
      <c r="J202" s="25"/>
      <c r="K202" s="25"/>
      <c r="L202" s="25"/>
      <c r="M202" s="25" cm="1">
        <f t="array" ref="M202">SUM(M203:M211)</f>
        <v>168.842224546405</v>
      </c>
    </row>
    <row r="203" ht="20.45" customHeight="1">
      <c r="A203" s="46">
        <v>2007</v>
      </c>
      <c r="B203" s="57">
        <v>39083</v>
      </c>
      <c r="C203" t="s" s="12">
        <v>14</v>
      </c>
      <c r="D203" t="s" s="32">
        <v>274</v>
      </c>
      <c r="E203" t="s" s="22">
        <v>254</v>
      </c>
      <c r="F203" t="s" s="30">
        <v>20</v>
      </c>
      <c r="G203" t="s" s="31">
        <v>17</v>
      </c>
      <c r="H203" s="25"/>
      <c r="I203" s="25"/>
      <c r="J203" s="25"/>
      <c r="K203" s="25"/>
      <c r="L203" s="25"/>
      <c r="M203" s="25">
        <v>23.6899949872205</v>
      </c>
    </row>
    <row r="204" ht="20.45" customHeight="1">
      <c r="A204" s="46">
        <v>2007</v>
      </c>
      <c r="B204" s="57">
        <v>39083</v>
      </c>
      <c r="C204" t="s" s="12">
        <v>14</v>
      </c>
      <c r="D204" t="s" s="32">
        <v>275</v>
      </c>
      <c r="E204" t="s" s="22">
        <v>254</v>
      </c>
      <c r="F204" t="s" s="30">
        <v>20</v>
      </c>
      <c r="G204" t="s" s="31">
        <v>17</v>
      </c>
      <c r="H204" s="25"/>
      <c r="I204" s="25"/>
      <c r="J204" s="25"/>
      <c r="K204" s="25"/>
      <c r="L204" s="25"/>
      <c r="M204" s="25">
        <v>0</v>
      </c>
    </row>
    <row r="205" ht="20.45" customHeight="1">
      <c r="A205" s="46">
        <v>2007</v>
      </c>
      <c r="B205" s="57">
        <v>39083</v>
      </c>
      <c r="C205" t="s" s="12">
        <v>14</v>
      </c>
      <c r="D205" t="s" s="32">
        <v>276</v>
      </c>
      <c r="E205" t="s" s="22">
        <v>254</v>
      </c>
      <c r="F205" t="s" s="30">
        <v>20</v>
      </c>
      <c r="G205" t="s" s="31">
        <v>17</v>
      </c>
      <c r="H205" s="25"/>
      <c r="I205" s="25"/>
      <c r="J205" s="25"/>
      <c r="K205" s="25"/>
      <c r="L205" s="25"/>
      <c r="M205" s="25">
        <v>22.1725121960682</v>
      </c>
    </row>
    <row r="206" ht="20.45" customHeight="1">
      <c r="A206" s="46">
        <v>2007</v>
      </c>
      <c r="B206" s="57">
        <v>39083</v>
      </c>
      <c r="C206" t="s" s="12">
        <v>14</v>
      </c>
      <c r="D206" t="s" s="32">
        <v>277</v>
      </c>
      <c r="E206" t="s" s="22">
        <v>254</v>
      </c>
      <c r="F206" t="s" s="30">
        <v>20</v>
      </c>
      <c r="G206" t="s" s="31">
        <v>17</v>
      </c>
      <c r="H206" s="25"/>
      <c r="I206" s="25"/>
      <c r="J206" s="25"/>
      <c r="K206" s="25"/>
      <c r="L206" s="25"/>
      <c r="M206" s="25">
        <v>19.7229355564803</v>
      </c>
    </row>
    <row r="207" ht="20.45" customHeight="1">
      <c r="A207" s="46">
        <v>2007</v>
      </c>
      <c r="B207" s="57">
        <v>39083</v>
      </c>
      <c r="C207" t="s" s="12">
        <v>14</v>
      </c>
      <c r="D207" t="s" s="32">
        <v>278</v>
      </c>
      <c r="E207" t="s" s="22">
        <v>254</v>
      </c>
      <c r="F207" t="s" s="30">
        <v>20</v>
      </c>
      <c r="G207" t="s" s="31">
        <v>17</v>
      </c>
      <c r="H207" s="25"/>
      <c r="I207" s="25"/>
      <c r="J207" s="25"/>
      <c r="K207" s="25"/>
      <c r="L207" s="25"/>
      <c r="M207" s="25">
        <v>58.3566299885185</v>
      </c>
    </row>
    <row r="208" ht="20.45" customHeight="1">
      <c r="A208" s="46">
        <v>2007</v>
      </c>
      <c r="B208" s="57">
        <v>39083</v>
      </c>
      <c r="C208" t="s" s="12">
        <v>14</v>
      </c>
      <c r="D208" t="s" s="32">
        <v>279</v>
      </c>
      <c r="E208" t="s" s="22">
        <v>254</v>
      </c>
      <c r="F208" t="s" s="30">
        <v>20</v>
      </c>
      <c r="G208" t="s" s="31">
        <v>17</v>
      </c>
      <c r="H208" s="25"/>
      <c r="I208" s="25"/>
      <c r="J208" s="25"/>
      <c r="K208" s="25"/>
      <c r="L208" s="25"/>
      <c r="M208" s="25">
        <v>0</v>
      </c>
    </row>
    <row r="209" ht="20.45" customHeight="1">
      <c r="A209" s="46">
        <v>2007</v>
      </c>
      <c r="B209" s="57">
        <v>39083</v>
      </c>
      <c r="C209" t="s" s="12">
        <v>14</v>
      </c>
      <c r="D209" t="s" s="32">
        <v>280</v>
      </c>
      <c r="E209" t="s" s="22">
        <v>254</v>
      </c>
      <c r="F209" t="s" s="30">
        <v>20</v>
      </c>
      <c r="G209" t="s" s="31">
        <v>17</v>
      </c>
      <c r="H209" s="25"/>
      <c r="I209" s="25"/>
      <c r="J209" s="25"/>
      <c r="K209" s="25"/>
      <c r="L209" s="25"/>
      <c r="M209" s="25">
        <v>0</v>
      </c>
    </row>
    <row r="210" ht="20.45" customHeight="1">
      <c r="A210" s="46">
        <v>2007</v>
      </c>
      <c r="B210" s="57">
        <v>39083</v>
      </c>
      <c r="C210" t="s" s="12">
        <v>14</v>
      </c>
      <c r="D210" t="s" s="29">
        <v>281</v>
      </c>
      <c r="E210" t="s" s="22">
        <v>254</v>
      </c>
      <c r="F210" t="s" s="30">
        <v>20</v>
      </c>
      <c r="G210" t="s" s="31">
        <v>17</v>
      </c>
      <c r="H210" s="25"/>
      <c r="I210" s="25"/>
      <c r="J210" s="25"/>
      <c r="K210" s="25"/>
      <c r="L210" s="25"/>
      <c r="M210" s="25">
        <v>37.0662431941924</v>
      </c>
    </row>
    <row r="211" ht="20.45" customHeight="1">
      <c r="A211" s="46">
        <v>2007</v>
      </c>
      <c r="B211" s="57">
        <v>39083</v>
      </c>
      <c r="C211" t="s" s="12">
        <v>14</v>
      </c>
      <c r="D211" t="s" s="32">
        <v>282</v>
      </c>
      <c r="E211" t="s" s="22">
        <v>254</v>
      </c>
      <c r="F211" t="s" s="30">
        <v>20</v>
      </c>
      <c r="G211" t="s" s="31">
        <v>17</v>
      </c>
      <c r="H211" s="25"/>
      <c r="I211" s="25"/>
      <c r="J211" s="25"/>
      <c r="K211" s="25"/>
      <c r="L211" s="25"/>
      <c r="M211" s="25">
        <v>7.83390862392518</v>
      </c>
    </row>
    <row r="212" ht="20.45" customHeight="1">
      <c r="A212" s="46">
        <v>2007</v>
      </c>
      <c r="B212" s="57">
        <v>39083</v>
      </c>
      <c r="C212" t="s" s="12">
        <v>14</v>
      </c>
      <c r="D212" t="s" s="32">
        <v>283</v>
      </c>
      <c r="E212" t="s" s="22">
        <v>254</v>
      </c>
      <c r="F212" t="s" s="30">
        <v>20</v>
      </c>
      <c r="G212" t="s" s="31">
        <v>17</v>
      </c>
      <c r="H212" s="25"/>
      <c r="I212" s="25"/>
      <c r="J212" s="25"/>
      <c r="K212" s="25"/>
      <c r="L212" s="25"/>
      <c r="M212" s="25" cm="1">
        <f t="array" ref="M212">SUM(M213:M215)</f>
        <v>25.1261403699061</v>
      </c>
    </row>
    <row r="213" ht="20.45" customHeight="1">
      <c r="A213" s="46">
        <v>2007</v>
      </c>
      <c r="B213" s="57">
        <v>39083</v>
      </c>
      <c r="C213" t="s" s="12">
        <v>14</v>
      </c>
      <c r="D213" t="s" s="32">
        <v>284</v>
      </c>
      <c r="E213" t="s" s="22">
        <v>254</v>
      </c>
      <c r="F213" t="s" s="30">
        <v>20</v>
      </c>
      <c r="G213" t="s" s="31">
        <v>17</v>
      </c>
      <c r="H213" s="25"/>
      <c r="I213" s="25"/>
      <c r="J213" s="25"/>
      <c r="K213" s="25"/>
      <c r="L213" s="25"/>
      <c r="M213" s="25">
        <v>8.628737835993739</v>
      </c>
    </row>
    <row r="214" ht="20.45" customHeight="1">
      <c r="A214" s="46">
        <v>2007</v>
      </c>
      <c r="B214" s="57">
        <v>39083</v>
      </c>
      <c r="C214" t="s" s="12">
        <v>14</v>
      </c>
      <c r="D214" t="s" s="29">
        <v>285</v>
      </c>
      <c r="E214" t="s" s="22">
        <v>254</v>
      </c>
      <c r="F214" t="s" s="30">
        <v>20</v>
      </c>
      <c r="G214" t="s" s="31">
        <v>17</v>
      </c>
      <c r="H214" s="25"/>
      <c r="I214" s="25"/>
      <c r="J214" s="25"/>
      <c r="K214" s="25"/>
      <c r="L214" s="25"/>
      <c r="M214" s="25">
        <v>3.41086313659188</v>
      </c>
    </row>
    <row r="215" ht="20.45" customHeight="1">
      <c r="A215" s="46">
        <v>2007</v>
      </c>
      <c r="B215" s="57">
        <v>39083</v>
      </c>
      <c r="C215" t="s" s="12">
        <v>14</v>
      </c>
      <c r="D215" t="s" s="32">
        <v>286</v>
      </c>
      <c r="E215" t="s" s="22">
        <v>254</v>
      </c>
      <c r="F215" t="s" s="30">
        <v>20</v>
      </c>
      <c r="G215" t="s" s="31">
        <v>17</v>
      </c>
      <c r="H215" s="25"/>
      <c r="I215" s="25"/>
      <c r="J215" s="25"/>
      <c r="K215" s="25"/>
      <c r="L215" s="25"/>
      <c r="M215" s="25">
        <v>13.0865393973205</v>
      </c>
    </row>
    <row r="216" ht="20.45" customHeight="1">
      <c r="A216" s="46">
        <v>2007</v>
      </c>
      <c r="B216" s="57">
        <v>39083</v>
      </c>
      <c r="C216" t="s" s="12">
        <v>14</v>
      </c>
      <c r="D216" t="s" s="32">
        <v>287</v>
      </c>
      <c r="E216" t="s" s="22">
        <v>254</v>
      </c>
      <c r="F216" t="s" s="30">
        <v>20</v>
      </c>
      <c r="G216" t="s" s="31">
        <v>17</v>
      </c>
      <c r="H216" s="25"/>
      <c r="I216" s="25"/>
      <c r="J216" s="25"/>
      <c r="K216" s="25"/>
      <c r="L216" s="25"/>
      <c r="M216" s="25" cm="1">
        <f t="array" ref="M216">SUM(M217:M221)</f>
        <v>180.833710353029</v>
      </c>
    </row>
    <row r="217" ht="20.45" customHeight="1">
      <c r="A217" s="46">
        <v>2007</v>
      </c>
      <c r="B217" s="57">
        <v>39083</v>
      </c>
      <c r="C217" t="s" s="12">
        <v>14</v>
      </c>
      <c r="D217" t="s" s="32">
        <v>288</v>
      </c>
      <c r="E217" t="s" s="22">
        <v>254</v>
      </c>
      <c r="F217" t="s" s="30">
        <v>20</v>
      </c>
      <c r="G217" t="s" s="31">
        <v>17</v>
      </c>
      <c r="H217" s="25"/>
      <c r="I217" s="25"/>
      <c r="J217" s="25"/>
      <c r="K217" s="25"/>
      <c r="L217" s="25"/>
      <c r="M217" s="25">
        <v>96.4025681825804</v>
      </c>
    </row>
    <row r="218" ht="20.45" customHeight="1">
      <c r="A218" s="46">
        <v>2007</v>
      </c>
      <c r="B218" s="57">
        <v>39083</v>
      </c>
      <c r="C218" t="s" s="12">
        <v>14</v>
      </c>
      <c r="D218" t="s" s="32">
        <v>289</v>
      </c>
      <c r="E218" t="s" s="22">
        <v>254</v>
      </c>
      <c r="F218" t="s" s="30">
        <v>20</v>
      </c>
      <c r="G218" t="s" s="31">
        <v>17</v>
      </c>
      <c r="H218" s="25"/>
      <c r="I218" s="25"/>
      <c r="J218" s="25"/>
      <c r="K218" s="25"/>
      <c r="L218" s="25"/>
      <c r="M218" s="25">
        <v>80.1996370235935</v>
      </c>
    </row>
    <row r="219" ht="20.45" customHeight="1">
      <c r="A219" s="46">
        <v>2007</v>
      </c>
      <c r="B219" s="57">
        <v>39083</v>
      </c>
      <c r="C219" t="s" s="12">
        <v>14</v>
      </c>
      <c r="D219" t="s" s="32">
        <v>290</v>
      </c>
      <c r="E219" t="s" s="22">
        <v>254</v>
      </c>
      <c r="F219" t="s" s="30">
        <v>20</v>
      </c>
      <c r="G219" t="s" s="31">
        <v>17</v>
      </c>
      <c r="H219" s="25"/>
      <c r="I219" s="25"/>
      <c r="J219" s="25"/>
      <c r="K219" s="25"/>
      <c r="L219" s="25"/>
      <c r="M219" s="25">
        <v>3.66713806816549</v>
      </c>
    </row>
    <row r="220" ht="20.45" customHeight="1">
      <c r="A220" s="46">
        <v>2007</v>
      </c>
      <c r="B220" s="57">
        <v>39083</v>
      </c>
      <c r="C220" t="s" s="12">
        <v>14</v>
      </c>
      <c r="D220" t="s" s="29">
        <v>291</v>
      </c>
      <c r="E220" t="s" s="22">
        <v>254</v>
      </c>
      <c r="F220" t="s" s="30">
        <v>20</v>
      </c>
      <c r="G220" t="s" s="31">
        <v>17</v>
      </c>
      <c r="H220" s="25"/>
      <c r="I220" s="25"/>
      <c r="J220" s="25"/>
      <c r="K220" s="25"/>
      <c r="L220" s="25"/>
      <c r="M220" s="25">
        <v>0</v>
      </c>
    </row>
    <row r="221" ht="20.45" customHeight="1">
      <c r="A221" s="46">
        <v>2007</v>
      </c>
      <c r="B221" s="57">
        <v>39083</v>
      </c>
      <c r="C221" t="s" s="12">
        <v>14</v>
      </c>
      <c r="D221" t="s" s="32">
        <v>292</v>
      </c>
      <c r="E221" t="s" s="22">
        <v>254</v>
      </c>
      <c r="F221" t="s" s="30">
        <v>20</v>
      </c>
      <c r="G221" t="s" s="31">
        <v>17</v>
      </c>
      <c r="H221" s="25"/>
      <c r="I221" s="25"/>
      <c r="J221" s="25"/>
      <c r="K221" s="25"/>
      <c r="L221" s="25"/>
      <c r="M221" s="25">
        <v>0.5643670786891199</v>
      </c>
    </row>
    <row r="222" ht="20.45" customHeight="1">
      <c r="A222" s="46">
        <v>2007</v>
      </c>
      <c r="B222" s="57">
        <v>39083</v>
      </c>
      <c r="C222" t="s" s="12">
        <v>14</v>
      </c>
      <c r="D222" t="s" s="32">
        <v>239</v>
      </c>
      <c r="E222" t="s" s="22">
        <v>254</v>
      </c>
      <c r="F222" t="s" s="30">
        <v>20</v>
      </c>
      <c r="G222" t="s" s="31">
        <v>17</v>
      </c>
      <c r="H222" s="25"/>
      <c r="I222" s="25"/>
      <c r="J222" s="25"/>
      <c r="K222" s="25"/>
      <c r="L222" s="25"/>
      <c r="M222" s="25" cm="1">
        <f t="array" ref="M222">SUM(M223:M224)</f>
        <v>27.1937350629583</v>
      </c>
    </row>
    <row r="223" ht="20.45" customHeight="1">
      <c r="A223" s="46">
        <v>2007</v>
      </c>
      <c r="B223" s="57">
        <v>39083</v>
      </c>
      <c r="C223" t="s" s="12">
        <v>14</v>
      </c>
      <c r="D223" t="s" s="29">
        <v>293</v>
      </c>
      <c r="E223" t="s" s="22">
        <v>254</v>
      </c>
      <c r="F223" t="s" s="30">
        <v>20</v>
      </c>
      <c r="G223" t="s" s="31">
        <v>17</v>
      </c>
      <c r="H223" s="25"/>
      <c r="I223" s="25"/>
      <c r="J223" s="25"/>
      <c r="K223" s="25"/>
      <c r="L223" s="25"/>
      <c r="M223" s="25">
        <v>0</v>
      </c>
    </row>
    <row r="224" ht="20.45" customHeight="1">
      <c r="A224" s="46">
        <v>2007</v>
      </c>
      <c r="B224" s="57">
        <v>39083</v>
      </c>
      <c r="C224" t="s" s="12">
        <v>14</v>
      </c>
      <c r="D224" t="s" s="32">
        <v>294</v>
      </c>
      <c r="E224" t="s" s="22">
        <v>254</v>
      </c>
      <c r="F224" t="s" s="30">
        <v>20</v>
      </c>
      <c r="G224" t="s" s="31">
        <v>17</v>
      </c>
      <c r="H224" s="25"/>
      <c r="I224" s="25"/>
      <c r="J224" s="25"/>
      <c r="K224" s="25"/>
      <c r="L224" s="25"/>
      <c r="M224" s="25">
        <v>27.1937350629583</v>
      </c>
    </row>
    <row r="225" ht="20.45" customHeight="1">
      <c r="A225" s="46">
        <v>2007</v>
      </c>
      <c r="B225" s="57">
        <v>39083</v>
      </c>
      <c r="C225" t="s" s="12">
        <v>14</v>
      </c>
      <c r="D225" t="s" s="32">
        <v>293</v>
      </c>
      <c r="E225" t="s" s="22">
        <v>254</v>
      </c>
      <c r="F225" t="s" s="30">
        <v>20</v>
      </c>
      <c r="G225" t="s" s="31">
        <v>17</v>
      </c>
      <c r="H225" s="25"/>
      <c r="I225" s="25"/>
      <c r="J225" s="25"/>
      <c r="K225" s="25"/>
      <c r="L225" s="25"/>
      <c r="M225" s="25">
        <v>242.844026328319</v>
      </c>
    </row>
    <row r="226" ht="20.45" customHeight="1">
      <c r="A226" s="46">
        <v>2007</v>
      </c>
      <c r="B226" s="57">
        <v>39083</v>
      </c>
      <c r="C226" t="s" s="12">
        <v>14</v>
      </c>
      <c r="D226" t="s" s="29">
        <v>295</v>
      </c>
      <c r="E226" t="s" s="22">
        <v>254</v>
      </c>
      <c r="F226" t="s" s="30">
        <v>20</v>
      </c>
      <c r="G226" t="s" s="31">
        <v>17</v>
      </c>
      <c r="H226" s="25"/>
      <c r="I226" s="25"/>
      <c r="J226" s="25"/>
      <c r="K226" s="25"/>
      <c r="L226" s="25"/>
      <c r="M226" s="25">
        <v>22.6860254083485</v>
      </c>
    </row>
    <row r="227" ht="20.45" customHeight="1">
      <c r="A227" s="46">
        <v>2007</v>
      </c>
      <c r="B227" s="57">
        <v>39083</v>
      </c>
      <c r="C227" t="s" s="12">
        <v>14</v>
      </c>
      <c r="D227" t="s" s="29">
        <v>271</v>
      </c>
      <c r="E227" t="s" s="22">
        <v>254</v>
      </c>
      <c r="F227" t="s" s="30">
        <v>20</v>
      </c>
      <c r="G227" t="s" s="31">
        <v>17</v>
      </c>
      <c r="H227" s="25"/>
      <c r="I227" s="25"/>
      <c r="J227" s="25"/>
      <c r="K227" s="25"/>
      <c r="L227" s="25"/>
      <c r="M227" s="25">
        <v>22.6860254083485</v>
      </c>
    </row>
    <row r="228" ht="20.45" customHeight="1">
      <c r="A228" s="46">
        <v>2007</v>
      </c>
      <c r="B228" s="57">
        <v>39083</v>
      </c>
      <c r="C228" t="s" s="12">
        <v>14</v>
      </c>
      <c r="D228" t="s" s="32">
        <v>272</v>
      </c>
      <c r="E228" t="s" s="22">
        <v>254</v>
      </c>
      <c r="F228" t="s" s="30">
        <v>20</v>
      </c>
      <c r="G228" t="s" s="31">
        <v>17</v>
      </c>
      <c r="H228" s="25"/>
      <c r="I228" s="25"/>
      <c r="J228" s="25"/>
      <c r="K228" s="25"/>
      <c r="L228" s="25"/>
      <c r="M228" s="25" cm="1">
        <f t="array" ref="M228">SUM(M229,M239,M243,M249,M252)</f>
        <v>646.957350272231</v>
      </c>
    </row>
    <row r="229" ht="20.45" customHeight="1">
      <c r="A229" s="46">
        <v>2007</v>
      </c>
      <c r="B229" s="57">
        <v>39083</v>
      </c>
      <c r="C229" t="s" s="12">
        <v>14</v>
      </c>
      <c r="D229" t="s" s="32">
        <v>273</v>
      </c>
      <c r="E229" t="s" s="22">
        <v>254</v>
      </c>
      <c r="F229" t="s" s="30">
        <v>20</v>
      </c>
      <c r="G229" t="s" s="31">
        <v>17</v>
      </c>
      <c r="H229" s="25"/>
      <c r="I229" s="25"/>
      <c r="J229" s="25"/>
      <c r="K229" s="25"/>
      <c r="L229" s="25"/>
      <c r="M229" s="25" cm="1">
        <f t="array" ref="M229">SUM(M230:M238)</f>
        <v>185.118874773140</v>
      </c>
    </row>
    <row r="230" ht="20.45" customHeight="1">
      <c r="A230" s="46">
        <v>2007</v>
      </c>
      <c r="B230" s="57">
        <v>39083</v>
      </c>
      <c r="C230" t="s" s="12">
        <v>14</v>
      </c>
      <c r="D230" t="s" s="32">
        <v>274</v>
      </c>
      <c r="E230" t="s" s="22">
        <v>254</v>
      </c>
      <c r="F230" t="s" s="30">
        <v>20</v>
      </c>
      <c r="G230" t="s" s="31">
        <v>17</v>
      </c>
      <c r="H230" s="25"/>
      <c r="I230" s="25"/>
      <c r="J230" s="25"/>
      <c r="K230" s="25"/>
      <c r="L230" s="25"/>
      <c r="M230" s="25">
        <v>0</v>
      </c>
    </row>
    <row r="231" ht="20.45" customHeight="1">
      <c r="A231" s="46">
        <v>2007</v>
      </c>
      <c r="B231" s="57">
        <v>39083</v>
      </c>
      <c r="C231" t="s" s="12">
        <v>14</v>
      </c>
      <c r="D231" t="s" s="32">
        <v>275</v>
      </c>
      <c r="E231" t="s" s="22">
        <v>254</v>
      </c>
      <c r="F231" t="s" s="30">
        <v>20</v>
      </c>
      <c r="G231" t="s" s="31">
        <v>17</v>
      </c>
      <c r="H231" s="25"/>
      <c r="I231" s="25"/>
      <c r="J231" s="25"/>
      <c r="K231" s="25"/>
      <c r="L231" s="25"/>
      <c r="M231" s="25">
        <v>0</v>
      </c>
    </row>
    <row r="232" ht="20.45" customHeight="1">
      <c r="A232" s="46">
        <v>2007</v>
      </c>
      <c r="B232" s="57">
        <v>39083</v>
      </c>
      <c r="C232" t="s" s="12">
        <v>14</v>
      </c>
      <c r="D232" t="s" s="32">
        <v>276</v>
      </c>
      <c r="E232" t="s" s="22">
        <v>254</v>
      </c>
      <c r="F232" t="s" s="30">
        <v>20</v>
      </c>
      <c r="G232" t="s" s="31">
        <v>17</v>
      </c>
      <c r="H232" s="25"/>
      <c r="I232" s="25"/>
      <c r="J232" s="25"/>
      <c r="K232" s="25"/>
      <c r="L232" s="25"/>
      <c r="M232" s="25">
        <v>7.46733212341198</v>
      </c>
    </row>
    <row r="233" ht="20.45" customHeight="1">
      <c r="A233" s="46">
        <v>2007</v>
      </c>
      <c r="B233" s="57">
        <v>39083</v>
      </c>
      <c r="C233" t="s" s="12">
        <v>14</v>
      </c>
      <c r="D233" t="s" s="32">
        <v>277</v>
      </c>
      <c r="E233" t="s" s="22">
        <v>254</v>
      </c>
      <c r="F233" t="s" s="30">
        <v>20</v>
      </c>
      <c r="G233" t="s" s="31">
        <v>17</v>
      </c>
      <c r="H233" s="25"/>
      <c r="I233" s="25"/>
      <c r="J233" s="25"/>
      <c r="K233" s="25"/>
      <c r="L233" s="25"/>
      <c r="M233" s="25">
        <v>72.1415607985481</v>
      </c>
    </row>
    <row r="234" ht="20.45" customHeight="1">
      <c r="A234" s="46">
        <v>2007</v>
      </c>
      <c r="B234" s="57">
        <v>39083</v>
      </c>
      <c r="C234" t="s" s="12">
        <v>14</v>
      </c>
      <c r="D234" t="s" s="32">
        <v>278</v>
      </c>
      <c r="E234" t="s" s="22">
        <v>254</v>
      </c>
      <c r="F234" t="s" s="30">
        <v>20</v>
      </c>
      <c r="G234" t="s" s="31">
        <v>17</v>
      </c>
      <c r="H234" s="25"/>
      <c r="I234" s="25"/>
      <c r="J234" s="25"/>
      <c r="K234" s="25"/>
      <c r="L234" s="25"/>
      <c r="M234" s="25">
        <v>66.7468239564428</v>
      </c>
    </row>
    <row r="235" ht="20.45" customHeight="1">
      <c r="A235" s="46">
        <v>2007</v>
      </c>
      <c r="B235" s="57">
        <v>39083</v>
      </c>
      <c r="C235" t="s" s="12">
        <v>14</v>
      </c>
      <c r="D235" t="s" s="32">
        <v>279</v>
      </c>
      <c r="E235" t="s" s="22">
        <v>254</v>
      </c>
      <c r="F235" t="s" s="30">
        <v>20</v>
      </c>
      <c r="G235" t="s" s="31">
        <v>17</v>
      </c>
      <c r="H235" s="25"/>
      <c r="I235" s="25"/>
      <c r="J235" s="25"/>
      <c r="K235" s="25"/>
      <c r="L235" s="25"/>
      <c r="M235" s="25">
        <v>0</v>
      </c>
    </row>
    <row r="236" ht="20.45" customHeight="1">
      <c r="A236" s="46">
        <v>2007</v>
      </c>
      <c r="B236" s="57">
        <v>39083</v>
      </c>
      <c r="C236" t="s" s="12">
        <v>14</v>
      </c>
      <c r="D236" t="s" s="32">
        <v>280</v>
      </c>
      <c r="E236" t="s" s="22">
        <v>254</v>
      </c>
      <c r="F236" t="s" s="30">
        <v>20</v>
      </c>
      <c r="G236" t="s" s="31">
        <v>17</v>
      </c>
      <c r="H236" s="25"/>
      <c r="I236" s="25"/>
      <c r="J236" s="25"/>
      <c r="K236" s="25"/>
      <c r="L236" s="25"/>
      <c r="M236" s="25">
        <v>0</v>
      </c>
    </row>
    <row r="237" ht="20.45" customHeight="1">
      <c r="A237" s="46">
        <v>2007</v>
      </c>
      <c r="B237" s="57">
        <v>39083</v>
      </c>
      <c r="C237" t="s" s="12">
        <v>14</v>
      </c>
      <c r="D237" t="s" s="29">
        <v>281</v>
      </c>
      <c r="E237" t="s" s="22">
        <v>254</v>
      </c>
      <c r="F237" t="s" s="30">
        <v>20</v>
      </c>
      <c r="G237" t="s" s="31">
        <v>17</v>
      </c>
      <c r="H237" s="25"/>
      <c r="I237" s="25"/>
      <c r="J237" s="25"/>
      <c r="K237" s="25"/>
      <c r="L237" s="25"/>
      <c r="M237" s="25">
        <v>9.319419237749541</v>
      </c>
    </row>
    <row r="238" ht="20.45" customHeight="1">
      <c r="A238" s="46">
        <v>2007</v>
      </c>
      <c r="B238" s="57">
        <v>39083</v>
      </c>
      <c r="C238" t="s" s="12">
        <v>14</v>
      </c>
      <c r="D238" t="s" s="32">
        <v>282</v>
      </c>
      <c r="E238" t="s" s="22">
        <v>254</v>
      </c>
      <c r="F238" t="s" s="30">
        <v>20</v>
      </c>
      <c r="G238" t="s" s="31">
        <v>17</v>
      </c>
      <c r="H238" s="25"/>
      <c r="I238" s="25"/>
      <c r="J238" s="25"/>
      <c r="K238" s="25"/>
      <c r="L238" s="25"/>
      <c r="M238" s="25">
        <v>29.4437386569873</v>
      </c>
    </row>
    <row r="239" ht="20.45" customHeight="1">
      <c r="A239" s="46">
        <v>2007</v>
      </c>
      <c r="B239" s="57">
        <v>39083</v>
      </c>
      <c r="C239" t="s" s="12">
        <v>14</v>
      </c>
      <c r="D239" t="s" s="32">
        <v>283</v>
      </c>
      <c r="E239" t="s" s="22">
        <v>254</v>
      </c>
      <c r="F239" t="s" s="30">
        <v>20</v>
      </c>
      <c r="G239" t="s" s="31">
        <v>17</v>
      </c>
      <c r="H239" s="25"/>
      <c r="I239" s="25"/>
      <c r="J239" s="25"/>
      <c r="K239" s="25"/>
      <c r="L239" s="25"/>
      <c r="M239" s="25" cm="1">
        <f t="array" ref="M239">SUM(M240:M242)</f>
        <v>163.493647912885</v>
      </c>
    </row>
    <row r="240" ht="20.45" customHeight="1">
      <c r="A240" s="46">
        <v>2007</v>
      </c>
      <c r="B240" s="57">
        <v>39083</v>
      </c>
      <c r="C240" t="s" s="12">
        <v>14</v>
      </c>
      <c r="D240" t="s" s="32">
        <v>284</v>
      </c>
      <c r="E240" t="s" s="22">
        <v>254</v>
      </c>
      <c r="F240" t="s" s="30">
        <v>20</v>
      </c>
      <c r="G240" t="s" s="31">
        <v>17</v>
      </c>
      <c r="H240" s="25"/>
      <c r="I240" s="25"/>
      <c r="J240" s="25"/>
      <c r="K240" s="25"/>
      <c r="L240" s="25"/>
      <c r="M240" s="25">
        <v>0</v>
      </c>
    </row>
    <row r="241" ht="20.45" customHeight="1">
      <c r="A241" s="46">
        <v>2007</v>
      </c>
      <c r="B241" s="57">
        <v>39083</v>
      </c>
      <c r="C241" t="s" s="12">
        <v>14</v>
      </c>
      <c r="D241" t="s" s="29">
        <v>285</v>
      </c>
      <c r="E241" t="s" s="22">
        <v>254</v>
      </c>
      <c r="F241" t="s" s="30">
        <v>20</v>
      </c>
      <c r="G241" t="s" s="31">
        <v>17</v>
      </c>
      <c r="H241" s="25"/>
      <c r="I241" s="25"/>
      <c r="J241" s="25"/>
      <c r="K241" s="25"/>
      <c r="L241" s="25"/>
      <c r="M241" s="25">
        <v>1.90562613430127</v>
      </c>
    </row>
    <row r="242" ht="20.45" customHeight="1">
      <c r="A242" s="46">
        <v>2007</v>
      </c>
      <c r="B242" s="57">
        <v>39083</v>
      </c>
      <c r="C242" t="s" s="12">
        <v>14</v>
      </c>
      <c r="D242" t="s" s="32">
        <v>286</v>
      </c>
      <c r="E242" t="s" s="22">
        <v>254</v>
      </c>
      <c r="F242" t="s" s="30">
        <v>20</v>
      </c>
      <c r="G242" t="s" s="31">
        <v>17</v>
      </c>
      <c r="H242" s="25"/>
      <c r="I242" s="25"/>
      <c r="J242" s="25"/>
      <c r="K242" s="25"/>
      <c r="L242" s="25"/>
      <c r="M242" s="25">
        <v>161.588021778584</v>
      </c>
    </row>
    <row r="243" ht="20.45" customHeight="1">
      <c r="A243" s="46">
        <v>2007</v>
      </c>
      <c r="B243" s="57">
        <v>39083</v>
      </c>
      <c r="C243" t="s" s="12">
        <v>14</v>
      </c>
      <c r="D243" t="s" s="32">
        <v>287</v>
      </c>
      <c r="E243" t="s" s="22">
        <v>254</v>
      </c>
      <c r="F243" t="s" s="30">
        <v>20</v>
      </c>
      <c r="G243" t="s" s="31">
        <v>17</v>
      </c>
      <c r="H243" s="25"/>
      <c r="I243" s="25"/>
      <c r="J243" s="25"/>
      <c r="K243" s="25"/>
      <c r="L243" s="25"/>
      <c r="M243" s="25" cm="1">
        <f t="array" ref="M243">SUM(M244:M248)</f>
        <v>234.289473684210</v>
      </c>
    </row>
    <row r="244" ht="20.45" customHeight="1">
      <c r="A244" s="46">
        <v>2007</v>
      </c>
      <c r="B244" s="57">
        <v>39083</v>
      </c>
      <c r="C244" t="s" s="12">
        <v>14</v>
      </c>
      <c r="D244" t="s" s="32">
        <v>288</v>
      </c>
      <c r="E244" t="s" s="22">
        <v>254</v>
      </c>
      <c r="F244" t="s" s="30">
        <v>20</v>
      </c>
      <c r="G244" t="s" s="31">
        <v>17</v>
      </c>
      <c r="H244" s="25"/>
      <c r="I244" s="25"/>
      <c r="J244" s="25"/>
      <c r="K244" s="25"/>
      <c r="L244" s="25"/>
      <c r="M244" s="25">
        <v>158.802177858439</v>
      </c>
    </row>
    <row r="245" ht="20.45" customHeight="1">
      <c r="A245" s="46">
        <v>2007</v>
      </c>
      <c r="B245" s="57">
        <v>39083</v>
      </c>
      <c r="C245" t="s" s="12">
        <v>14</v>
      </c>
      <c r="D245" t="s" s="32">
        <v>289</v>
      </c>
      <c r="E245" t="s" s="22">
        <v>254</v>
      </c>
      <c r="F245" t="s" s="30">
        <v>20</v>
      </c>
      <c r="G245" t="s" s="31">
        <v>17</v>
      </c>
      <c r="H245" s="25"/>
      <c r="I245" s="25"/>
      <c r="J245" s="25"/>
      <c r="K245" s="25"/>
      <c r="L245" s="25"/>
      <c r="M245" s="25">
        <v>57.961887477314</v>
      </c>
    </row>
    <row r="246" ht="20.45" customHeight="1">
      <c r="A246" s="46">
        <v>2007</v>
      </c>
      <c r="B246" s="57">
        <v>39083</v>
      </c>
      <c r="C246" t="s" s="12">
        <v>14</v>
      </c>
      <c r="D246" t="s" s="32">
        <v>290</v>
      </c>
      <c r="E246" t="s" s="22">
        <v>254</v>
      </c>
      <c r="F246" t="s" s="30">
        <v>20</v>
      </c>
      <c r="G246" t="s" s="31">
        <v>17</v>
      </c>
      <c r="H246" s="25"/>
      <c r="I246" s="25"/>
      <c r="J246" s="25"/>
      <c r="K246" s="25"/>
      <c r="L246" s="25"/>
      <c r="M246" s="25">
        <v>17.5254083484573</v>
      </c>
    </row>
    <row r="247" ht="20.45" customHeight="1">
      <c r="A247" s="46">
        <v>2007</v>
      </c>
      <c r="B247" s="57">
        <v>39083</v>
      </c>
      <c r="C247" t="s" s="12">
        <v>14</v>
      </c>
      <c r="D247" t="s" s="29">
        <v>291</v>
      </c>
      <c r="E247" t="s" s="22">
        <v>254</v>
      </c>
      <c r="F247" t="s" s="30">
        <v>20</v>
      </c>
      <c r="G247" t="s" s="31">
        <v>17</v>
      </c>
      <c r="H247" s="25"/>
      <c r="I247" s="25"/>
      <c r="J247" s="25"/>
      <c r="K247" s="25"/>
      <c r="L247" s="25"/>
      <c r="M247" s="25">
        <v>0</v>
      </c>
    </row>
    <row r="248" ht="20.45" customHeight="1">
      <c r="A248" s="46">
        <v>2007</v>
      </c>
      <c r="B248" s="57">
        <v>39083</v>
      </c>
      <c r="C248" t="s" s="12">
        <v>14</v>
      </c>
      <c r="D248" t="s" s="32">
        <v>292</v>
      </c>
      <c r="E248" t="s" s="22">
        <v>254</v>
      </c>
      <c r="F248" t="s" s="30">
        <v>20</v>
      </c>
      <c r="G248" t="s" s="31">
        <v>17</v>
      </c>
      <c r="H248" s="25"/>
      <c r="I248" s="25"/>
      <c r="J248" s="25"/>
      <c r="K248" s="25"/>
      <c r="L248" s="25"/>
      <c r="M248" s="25">
        <v>0</v>
      </c>
    </row>
    <row r="249" ht="20.45" customHeight="1">
      <c r="A249" s="46">
        <v>2007</v>
      </c>
      <c r="B249" s="57">
        <v>39083</v>
      </c>
      <c r="C249" t="s" s="12">
        <v>14</v>
      </c>
      <c r="D249" t="s" s="32">
        <v>239</v>
      </c>
      <c r="E249" t="s" s="22">
        <v>254</v>
      </c>
      <c r="F249" t="s" s="30">
        <v>20</v>
      </c>
      <c r="G249" t="s" s="31">
        <v>17</v>
      </c>
      <c r="H249" s="25"/>
      <c r="I249" s="25"/>
      <c r="J249" s="25"/>
      <c r="K249" s="25"/>
      <c r="L249" s="25"/>
      <c r="M249" s="25" cm="1">
        <f t="array" ref="M249">SUM(M250:M251)</f>
        <v>3.40562613430127</v>
      </c>
    </row>
    <row r="250" ht="20.45" customHeight="1">
      <c r="A250" s="46">
        <v>2007</v>
      </c>
      <c r="B250" s="57">
        <v>39083</v>
      </c>
      <c r="C250" t="s" s="12">
        <v>14</v>
      </c>
      <c r="D250" t="s" s="29">
        <v>293</v>
      </c>
      <c r="E250" t="s" s="22">
        <v>254</v>
      </c>
      <c r="F250" t="s" s="30">
        <v>20</v>
      </c>
      <c r="G250" t="s" s="31">
        <v>17</v>
      </c>
      <c r="H250" s="25"/>
      <c r="I250" s="25"/>
      <c r="J250" s="25"/>
      <c r="K250" s="25"/>
      <c r="L250" s="25"/>
      <c r="M250" s="25">
        <v>0</v>
      </c>
    </row>
    <row r="251" ht="20.45" customHeight="1">
      <c r="A251" s="46">
        <v>2007</v>
      </c>
      <c r="B251" s="57">
        <v>39083</v>
      </c>
      <c r="C251" t="s" s="12">
        <v>14</v>
      </c>
      <c r="D251" t="s" s="21">
        <v>296</v>
      </c>
      <c r="E251" s="14"/>
      <c r="F251" t="s" s="30">
        <v>20</v>
      </c>
      <c r="G251" t="s" s="31">
        <v>17</v>
      </c>
      <c r="H251" s="25"/>
      <c r="I251" s="25"/>
      <c r="J251" s="25"/>
      <c r="K251" s="25"/>
      <c r="L251" s="25"/>
      <c r="M251" s="25">
        <v>3.40562613430127</v>
      </c>
    </row>
    <row r="252" ht="20.45" customHeight="1">
      <c r="A252" s="46">
        <v>2007</v>
      </c>
      <c r="B252" s="57">
        <v>39083</v>
      </c>
      <c r="C252" t="s" s="12">
        <v>14</v>
      </c>
      <c r="D252" t="s" s="21">
        <v>297</v>
      </c>
      <c r="E252" s="14"/>
      <c r="F252" t="s" s="30">
        <v>20</v>
      </c>
      <c r="G252" t="s" s="31">
        <v>17</v>
      </c>
      <c r="H252" s="25"/>
      <c r="I252" s="25"/>
      <c r="J252" s="25"/>
      <c r="K252" s="25"/>
      <c r="L252" s="25"/>
      <c r="M252" s="25">
        <v>60.6497277676951</v>
      </c>
    </row>
    <row r="253" ht="20.45" customHeight="1">
      <c r="A253" s="59"/>
      <c r="B253" s="60"/>
      <c r="C253" s="61"/>
      <c r="D253" s="62"/>
      <c r="E253" s="63"/>
      <c r="F253" t="s" s="64">
        <v>20</v>
      </c>
      <c r="G253" s="65"/>
      <c r="H253" s="66"/>
      <c r="I253" s="66"/>
      <c r="J253" s="67"/>
      <c r="K253" s="67"/>
      <c r="L253" s="67"/>
      <c r="M253" s="67"/>
    </row>
  </sheetData>
  <mergeCells count="1">
    <mergeCell ref="A2:M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